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aflid-my.sharepoint.com/personal/runar_aflid_is/Documents/Documents/FS/"/>
    </mc:Choice>
  </mc:AlternateContent>
  <xr:revisionPtr revIDLastSave="36" documentId="11_F135C7E49F42F07AC8669DFEA31701B2AF042BE0" xr6:coauthVersionLast="47" xr6:coauthVersionMax="47" xr10:uidLastSave="{32D77FBB-5D03-49E8-96FA-82CD1B9F5CBE}"/>
  <bookViews>
    <workbookView xWindow="-110" yWindow="-110" windowWidth="19420" windowHeight="10300" xr2:uid="{00000000-000D-0000-FFFF-FFFF00000000}"/>
  </bookViews>
  <sheets>
    <sheet name=" Námskeið" sheetId="7" r:id="rId1"/>
    <sheet name="Paris nám" sheetId="5" r:id="rId2"/>
    <sheet name="Spinal Manipulation" sheetId="4" r:id="rId3"/>
    <sheet name="MSc" sheetId="2" r:id="rId4"/>
    <sheet name="Annað eininganám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1" i="7" l="1"/>
  <c r="F37" i="7"/>
  <c r="F226" i="7"/>
  <c r="F282" i="7"/>
  <c r="F716" i="7"/>
  <c r="F751" i="7"/>
  <c r="F937" i="7"/>
  <c r="F35" i="7"/>
  <c r="F223" i="7"/>
  <c r="F281" i="7"/>
  <c r="F221" i="7"/>
  <c r="F129" i="7"/>
  <c r="F127" i="7"/>
  <c r="F247" i="7"/>
  <c r="F411" i="7"/>
  <c r="F6" i="7"/>
  <c r="F5" i="7"/>
  <c r="F4" i="7"/>
  <c r="F872" i="7"/>
  <c r="F117" i="7"/>
  <c r="F157" i="7"/>
  <c r="F578" i="7"/>
  <c r="F479" i="7"/>
  <c r="F618" i="7"/>
  <c r="F955" i="7"/>
  <c r="F617" i="7"/>
  <c r="F378" i="7"/>
  <c r="F749" i="7"/>
  <c r="F713" i="7"/>
  <c r="F920" i="7"/>
  <c r="F905" i="7"/>
  <c r="F904" i="7"/>
  <c r="F903" i="7"/>
  <c r="F409" i="7"/>
  <c r="F711" i="7"/>
  <c r="F205" i="7"/>
  <c r="F936" i="7"/>
  <c r="F869" i="7" l="1"/>
  <c r="F746" i="7"/>
  <c r="F612" i="7"/>
  <c r="F544" i="7"/>
  <c r="F745" i="7" l="1"/>
  <c r="F805" i="7"/>
  <c r="F804" i="7"/>
  <c r="F836" i="7" l="1"/>
  <c r="F835" i="7"/>
  <c r="F653" i="7"/>
  <c r="F744" i="7"/>
  <c r="F538" i="7"/>
  <c r="F202" i="7" l="1"/>
  <c r="F305" i="7" l="1"/>
  <c r="F566" i="7" l="1"/>
  <c r="F898" i="7"/>
  <c r="F532" i="7"/>
  <c r="F768" i="7"/>
  <c r="F243" i="7" l="1"/>
  <c r="F531" i="7"/>
  <c r="F646" i="7"/>
  <c r="F833" i="7"/>
  <c r="F335" i="7" l="1"/>
  <c r="F404" i="7"/>
  <c r="F896" i="7"/>
  <c r="F501" i="7" l="1"/>
  <c r="F831" i="7"/>
  <c r="F917" i="7"/>
  <c r="F861" i="7"/>
  <c r="F895" i="7"/>
  <c r="F530" i="7"/>
  <c r="F303" i="7"/>
  <c r="F858" i="7"/>
  <c r="F915" i="7"/>
  <c r="F241" i="7" l="1"/>
  <c r="E500" i="7"/>
  <c r="F990" i="7"/>
  <c r="C990" i="7"/>
  <c r="F1005" i="7"/>
  <c r="F230" i="7" l="1"/>
  <c r="F623" i="7" l="1"/>
  <c r="F820" i="7"/>
  <c r="F784" i="7"/>
  <c r="F481" i="7"/>
  <c r="F415" i="7"/>
  <c r="F291" i="7"/>
  <c r="C15" i="5" l="1"/>
  <c r="D15" i="5"/>
  <c r="E15" i="5"/>
  <c r="E23" i="5" s="1"/>
  <c r="H15" i="5"/>
  <c r="I15" i="5"/>
  <c r="J15" i="5"/>
  <c r="C35" i="5"/>
  <c r="D35" i="5"/>
  <c r="H35" i="5"/>
  <c r="I35" i="5"/>
  <c r="D37" i="5" l="1"/>
  <c r="D23" i="5"/>
  <c r="C37" i="5"/>
  <c r="C39" i="5" s="1"/>
  <c r="C23" i="5"/>
  <c r="H37" i="5"/>
  <c r="I37" i="5"/>
  <c r="E14" i="4"/>
  <c r="D14" i="4"/>
  <c r="C14" i="4"/>
  <c r="D39" i="5" l="1"/>
</calcChain>
</file>

<file path=xl/sharedStrings.xml><?xml version="1.0" encoding="utf-8"?>
<sst xmlns="http://schemas.openxmlformats.org/spreadsheetml/2006/main" count="2234" uniqueCount="1180">
  <si>
    <t>ECTS</t>
  </si>
  <si>
    <t>CEU</t>
  </si>
  <si>
    <t>Klst</t>
  </si>
  <si>
    <t>?</t>
  </si>
  <si>
    <t>MS í heilbrigðisvísindum við HA</t>
  </si>
  <si>
    <t>MSc í heilbrigðisvísindum við læknadeild HÍ</t>
  </si>
  <si>
    <t>ECTS einingar</t>
  </si>
  <si>
    <t>MS stjórnun heilbrigðisþjónustu og lýðheilsu HR</t>
  </si>
  <si>
    <t>MS í stjórnun heilbrigðisþjónustu Hásk Bifröst</t>
  </si>
  <si>
    <t>Motor Control APEL</t>
  </si>
  <si>
    <t>HAM nám í undirstöðuatriðum hugrænnar atferlismeðferðar</t>
  </si>
  <si>
    <t>hálft ár, samsvarar 10 ECTS skv diploma</t>
  </si>
  <si>
    <t>klst</t>
  </si>
  <si>
    <t>Handleiðsla og handleiðslutækni</t>
  </si>
  <si>
    <t>Almenn tölfræði fyrir masters og doktorsnema við HÍ</t>
  </si>
  <si>
    <t>HÍ gefur 6 ECTS</t>
  </si>
  <si>
    <t>Vinnulífeðlisfræði</t>
  </si>
  <si>
    <t>8 vikna námskeið, 24 klst gefa 4 ein, 8 klst gefa 1,33 ein</t>
  </si>
  <si>
    <t>1990-1991</t>
  </si>
  <si>
    <t>stóð í mánuð 5/2-6/3 1994</t>
  </si>
  <si>
    <t>Lífeðlisfræði áreynslu og þjálfunar</t>
  </si>
  <si>
    <t>1 mánuður. 12 klst = 2 ein. 9klst eftir sem gefa 1,5 einingu. Námunda niður í 1 einingu því það þarf 24 klst til að ná samtals 4 einingum</t>
  </si>
  <si>
    <t>Hálft ár</t>
  </si>
  <si>
    <t>Verknám með vinnu</t>
  </si>
  <si>
    <t>jan-maí 2003</t>
  </si>
  <si>
    <t>Spinal Manipulation Institude</t>
  </si>
  <si>
    <t>Certification of Attendance</t>
  </si>
  <si>
    <t>High-Velocity Low-Amplitude Thrust Manipulation of the Spine, Pelvis &amp; Thorax</t>
  </si>
  <si>
    <t>HVLA TM</t>
  </si>
  <si>
    <t>SMT-2</t>
  </si>
  <si>
    <t>Cervicothoracic Dysfunction &amp; Ceervicogenic Headaches</t>
  </si>
  <si>
    <t>SMT-3</t>
  </si>
  <si>
    <t>Lumbar and Sacroiliac Dysfunction</t>
  </si>
  <si>
    <t>DN-1</t>
  </si>
  <si>
    <t>Dry Needling for Craniofacial, Cervicothoracic and UE Conditions</t>
  </si>
  <si>
    <t>DN-2</t>
  </si>
  <si>
    <t>Dry Needling for Lumbopelvic &amp; Lower Extremity Conditions</t>
  </si>
  <si>
    <t>EMT-1</t>
  </si>
  <si>
    <t>Upper and Lower Extremity Dysfunction</t>
  </si>
  <si>
    <t>IASTM-1</t>
  </si>
  <si>
    <t>Instument-Assisted Soft Tissue Mobilization for Spine &amp; Extremity Conditions</t>
  </si>
  <si>
    <t>DD-1</t>
  </si>
  <si>
    <t>Differential Diagnosis &amp; Multi-Modal Management of Upper &amp; Lower Extremity Spine Related Syndromes</t>
  </si>
  <si>
    <t>CERTIFICATION IN SPINAL MANIPULATIVE THERAPY</t>
  </si>
  <si>
    <t>DIPLOMA IN OSTEOPRACTIC</t>
  </si>
  <si>
    <t>Samtals verklegt og bóklegt</t>
  </si>
  <si>
    <t>MF</t>
  </si>
  <si>
    <t>E2</t>
  </si>
  <si>
    <t>E1    (HSC 6610)</t>
  </si>
  <si>
    <t>S4</t>
  </si>
  <si>
    <t>S3    (PHT 6603)</t>
  </si>
  <si>
    <t>S2    (PHT 6602)</t>
  </si>
  <si>
    <t>Bóklegt</t>
  </si>
  <si>
    <t>MANUAL THERAPY REVIEW</t>
  </si>
  <si>
    <t>Certification</t>
  </si>
  <si>
    <t>MEDIAL DIAGNOSIS</t>
  </si>
  <si>
    <t>Medical Diagnosis</t>
  </si>
  <si>
    <t>BASIC CRANIO-FACIAL</t>
  </si>
  <si>
    <t>BCF</t>
  </si>
  <si>
    <t>INTERMEDIATE CRANIO-FACIAL</t>
  </si>
  <si>
    <t>ICF</t>
  </si>
  <si>
    <t>FUNCTIONAL ANALYSIS AND MANAGEMENT OF THE LUMBO-PELVIC-HIP COMPLEX</t>
  </si>
  <si>
    <t>MYOFASCIAL MANIPULATION</t>
  </si>
  <si>
    <t>MF1</t>
  </si>
  <si>
    <t>EXTREMITY INTERGRATION</t>
  </si>
  <si>
    <t>ADVANCED EVALUATION AND MANIPULATION OF THE CRANIOFACIAL REGION, CEREVICAL AND UPPER THORACIC SPINE</t>
  </si>
  <si>
    <t>S3</t>
  </si>
  <si>
    <t>EXTREMITY EVALUATION AND MANIPULATION</t>
  </si>
  <si>
    <t>E1</t>
  </si>
  <si>
    <t>ADVANCED EVALUATION AND MANIPULATION OF PELVIC, LUMBAR AND THORACIC SPINE</t>
  </si>
  <si>
    <t>S2</t>
  </si>
  <si>
    <t>INTRODUCTION TO SPINAL EVALUATION AND MANIPULATION</t>
  </si>
  <si>
    <t>S1</t>
  </si>
  <si>
    <t>Seminar certificate</t>
  </si>
  <si>
    <t>University of St. Augustine 2002-2006</t>
  </si>
  <si>
    <t>Tengist ekki sjúkraþjálfun</t>
  </si>
  <si>
    <t>Tölvuþekking fyrir konur</t>
  </si>
  <si>
    <t>Fyrirlestrar með powerpoint</t>
  </si>
  <si>
    <t>Diagnosticering og behandling av somatiske dysfunksjoner i columna</t>
  </si>
  <si>
    <t>4 dagar</t>
  </si>
  <si>
    <t>Ergonomi - arbejdsfysiology</t>
  </si>
  <si>
    <t>5 mánaða kúrs</t>
  </si>
  <si>
    <t>Engar klst gefnar upp</t>
  </si>
  <si>
    <t>Fitness for life</t>
  </si>
  <si>
    <t>3 dagar</t>
  </si>
  <si>
    <t>Mobilisering</t>
  </si>
  <si>
    <t>2 dagar</t>
  </si>
  <si>
    <t>Bandages and Tapes in Sportsprevention</t>
  </si>
  <si>
    <t>Bandages and Tapes in Treatment of traumatic lesions</t>
  </si>
  <si>
    <t>Notkun og meðferð TENS</t>
  </si>
  <si>
    <t>6 dagar</t>
  </si>
  <si>
    <t>Handleiðsla</t>
  </si>
  <si>
    <t>Idrettsfaglige emnekurs</t>
  </si>
  <si>
    <t>Höfuð og andlitsverkir</t>
  </si>
  <si>
    <t>Ergonomics of work computerization</t>
  </si>
  <si>
    <t>Differensialdiagnostikk og behandling med basis i Manuell Terapi</t>
  </si>
  <si>
    <t>1 dagur</t>
  </si>
  <si>
    <t>Idrottsskador i huvud, rygg och arm</t>
  </si>
  <si>
    <t>Sjukgymnastisk Andningsvard</t>
  </si>
  <si>
    <t>5 dagar</t>
  </si>
  <si>
    <t>R2 kurs. Ortopedisk medicin - Mobilisering, analys och behandlingav functionsproblem í columna</t>
  </si>
  <si>
    <t>Haustönn 1988</t>
  </si>
  <si>
    <t>Idrrottsmedicinsk kurs. Lund Universitet</t>
  </si>
  <si>
    <t>Differential diagnostic og behandling med basis i Manuel Terapi II</t>
  </si>
  <si>
    <t>Kroppskannedom</t>
  </si>
  <si>
    <t>Urininkontinens - Kvinnokliniken Lunds lasarett</t>
  </si>
  <si>
    <t>Kvinnor och idrott</t>
  </si>
  <si>
    <t>Taugalífeðlisfræðilegur grunnur meðferðar</t>
  </si>
  <si>
    <t>Idrottsskador; Profylax och rehabilitering</t>
  </si>
  <si>
    <t>7 dagar</t>
  </si>
  <si>
    <t>Motionsledarutbildning. Liv og lust</t>
  </si>
  <si>
    <t>Íþróttaþjálfun almennings og afreksmanna</t>
  </si>
  <si>
    <t>Manuel Terapi</t>
  </si>
  <si>
    <t xml:space="preserve">Vika + Vika </t>
  </si>
  <si>
    <t>Siðfræði fyrir sjúkraþjálfara</t>
  </si>
  <si>
    <t xml:space="preserve">Námsstefna um hálsslink </t>
  </si>
  <si>
    <t>Idrettsmedisinks höstkongress</t>
  </si>
  <si>
    <t>Ráðstefnur gefa ekki einingar</t>
  </si>
  <si>
    <t>Innan við vika</t>
  </si>
  <si>
    <t>Hreyfihamlanir barna</t>
  </si>
  <si>
    <t>Avspanning av modum Östra Klinikerna. Behandlingsmodell i gruppform for patienter med psykosomatiska symptom inklusive smart och/ellerangesstillstand</t>
  </si>
  <si>
    <t>15/2 1992, gefur ekki upp fleiri daga</t>
  </si>
  <si>
    <t>Sogæðanudd (Therapeutic Lymph-drainage and Edema-therapy)</t>
  </si>
  <si>
    <t>Orthopaedic Medicine by The Cyriax Org</t>
  </si>
  <si>
    <t>Vorönn 1993, önnin metin til 7,5 ECTS eininga</t>
  </si>
  <si>
    <t>5 dagar + 5 dagar, gefa 4 einingar</t>
  </si>
  <si>
    <t>Kursintyg akupunktur</t>
  </si>
  <si>
    <t>American College of Sports Medicine: ACSM annual meeting,  Indianapolis</t>
  </si>
  <si>
    <t>Medisinsk treningsterapi</t>
  </si>
  <si>
    <t>MTT - Medisinsk trenings terapi del I</t>
  </si>
  <si>
    <t>Internet og heilbrigðismál</t>
  </si>
  <si>
    <t>MTT - Medisinsk trenings terapi del II</t>
  </si>
  <si>
    <t>Notkun og meðferð TNS</t>
  </si>
  <si>
    <t>Medical Exercise Therapy. Hluti 2</t>
  </si>
  <si>
    <t>Einkenni vegna endurtekins álags á höndum, hálsi og fl við vinnu</t>
  </si>
  <si>
    <t>Orthopedic medicine. Axel og thorax</t>
  </si>
  <si>
    <t>Dynamic control of the shoulder</t>
  </si>
  <si>
    <t>Medisinsk trenings terapi del 1</t>
  </si>
  <si>
    <t>Nakkeseminar</t>
  </si>
  <si>
    <t>6 vikna námskeið</t>
  </si>
  <si>
    <t>Námskeið í stabiliseringsmeðferð fyrir mjóbak</t>
  </si>
  <si>
    <t xml:space="preserve">Mobilizations techniques </t>
  </si>
  <si>
    <t>Þrek og mjólkursýrumælingar</t>
  </si>
  <si>
    <t>Úttekt/mat á vinnustað</t>
  </si>
  <si>
    <t>Grindarverkir: Skoðun og meðferð</t>
  </si>
  <si>
    <t>Beinþynning</t>
  </si>
  <si>
    <t>Orthopedic medicine. Undersökning og behandligsteknig. Landryg og backenhöft</t>
  </si>
  <si>
    <t>Orthopedic medicine. Undersökning og behandligsteknig. Halsrygg</t>
  </si>
  <si>
    <t>Samskiptaleikni</t>
  </si>
  <si>
    <t>Námskeið í hefðbundnu nuddi og hreyfinuddi</t>
  </si>
  <si>
    <t>Ekki metið til eininga</t>
  </si>
  <si>
    <t>Orthopedic medicine. Undersökning og behandligsteknig. Armbage, hand, kne, fot, sko og fotanalys</t>
  </si>
  <si>
    <t>Kransæðasjúkdómar. Greining, meðferð og endurhæfing</t>
  </si>
  <si>
    <t>Moderne Orthopedie - Der cervico thoracale ubergang</t>
  </si>
  <si>
    <t>Axlarliður Meinafræði, skoðun, meðferð</t>
  </si>
  <si>
    <t>Námskeið í Teipingum</t>
  </si>
  <si>
    <t>Triggerpunktameðferð, hreyfinudd og meðferð á fascium</t>
  </si>
  <si>
    <t>Medisinsk treningsterapi þrep 2</t>
  </si>
  <si>
    <t>Medisinsk treningsterapi þrep 1</t>
  </si>
  <si>
    <t>MTT þemadagur um mjöðm, hné og ökkla</t>
  </si>
  <si>
    <t>MTT þemadagur um öxl</t>
  </si>
  <si>
    <t>MTT þemadagur um brjóst og hálshrygg</t>
  </si>
  <si>
    <t>Áhrifaríkari varnir gegn álagseinkennum - hvernig?</t>
  </si>
  <si>
    <t>Meðferð á fascium</t>
  </si>
  <si>
    <t>Námskeið í hreyfinuddi</t>
  </si>
  <si>
    <t>Funktionel hreyfinám, klein Vogelbach</t>
  </si>
  <si>
    <t>Keilir - framhaldsskóla stig</t>
  </si>
  <si>
    <t>Íþróttameiðsl-Keilir</t>
  </si>
  <si>
    <t>Triggerpunktanámskeið</t>
  </si>
  <si>
    <t>Námskeið í triggerpunktameðferð</t>
  </si>
  <si>
    <t>Kurs i idrottsmedicinsk knärehabilitering (Gautaborg)</t>
  </si>
  <si>
    <t>Rafmagnsfræði EPA</t>
  </si>
  <si>
    <t>Prófun á líkamlegri færni</t>
  </si>
  <si>
    <t>Medisinsk treningsterapi - nakke og skulderbue</t>
  </si>
  <si>
    <t>ORTOPEDMEDICINSK UNDERSÖKNINGS-OCH BEHANDLINGSTEKNIK  Armbage, hand. Kne, fot. Sko – och fotanalys</t>
  </si>
  <si>
    <t xml:space="preserve">Öxl og brjósthryggur - Ortopedmedicinsk Undersöknings och behandlingstecknik </t>
  </si>
  <si>
    <t>Almenn aðferðafræði fyrir masters og doktorsnema við HÍ</t>
  </si>
  <si>
    <t>2 dagar og svo aftur 2 dagar þrem vikum seinna</t>
  </si>
  <si>
    <t>Reukceschule / Wassergymnastics</t>
  </si>
  <si>
    <t>MTT medizine trenings terapy</t>
  </si>
  <si>
    <t>Endurhæfing lungnasjúklinga</t>
  </si>
  <si>
    <t>Prófanir á líkamlegri færni</t>
  </si>
  <si>
    <t>ORTOPEDMEDICINSK MANIPULATIONSTEKNIK thorax och landrygg</t>
  </si>
  <si>
    <t>ORTOPEDMEDICINSK UNDERSÖKNINGS-OCH BEHANDLINGSTEKNIK  Lendrygg, backen och höft</t>
  </si>
  <si>
    <t>Medisinsk treningsterapi - thorax og lumbal</t>
  </si>
  <si>
    <t xml:space="preserve">Mjóbak, mjaðmagrind og mjöðm  - Ortopedmedicinsk Undersöknings och behandlingstecknik </t>
  </si>
  <si>
    <t xml:space="preserve">Háls - Ortopedmedicinsk Undersöknings och behandlingstecknik </t>
  </si>
  <si>
    <t>E2 extremity integration</t>
  </si>
  <si>
    <t>Surface EMG in Physical Medicine: Testing and Assessment by Glenn Kasman PT,MS at The  6th Annual  Meeting of BFE, Vrije Univ., Amsterdam</t>
  </si>
  <si>
    <t>Kvennaheilsa</t>
  </si>
  <si>
    <t>ÍSÍ námskeið ekki metin til eininga</t>
  </si>
  <si>
    <t>Sport medicine course, ÍSÍ</t>
  </si>
  <si>
    <t>Álagssjúdómar, líkamlegir og andlegir áhættuþættir</t>
  </si>
  <si>
    <t>Medical diagnostics</t>
  </si>
  <si>
    <t>Námskeið um PEDI færniprófið</t>
  </si>
  <si>
    <t>Námskeið í sogæðanuddi og bjúgmeðferð</t>
  </si>
  <si>
    <t>ORTOPEDMEDICINSK MANIPULATIONSTEKNIK halsrygg</t>
  </si>
  <si>
    <t>Nýjar æfingameðferðir til að auka stöðugleika mjóbaks</t>
  </si>
  <si>
    <t>Ekki einingar fyrir heimsþing</t>
  </si>
  <si>
    <t>Heimsþing sjúkraþjálfara</t>
  </si>
  <si>
    <t>Hlutlægt mat á hreyfingum</t>
  </si>
  <si>
    <t>Diagnosis and Treatment of Movement Impairment Syndromes (level 1)</t>
  </si>
  <si>
    <t>Evaluation, treatment and prevention of spinal disorders</t>
  </si>
  <si>
    <t>Dorn therapy/Preuss-massage</t>
  </si>
  <si>
    <t>MTT – þjálfunarmeðferð með áherslu á háls og herðasvæði</t>
  </si>
  <si>
    <t>MTT – þjálfunarmeðferð með áherslu á brjóstbak og mjóbak</t>
  </si>
  <si>
    <t>Bakvandamál</t>
  </si>
  <si>
    <t>Heilablóðfall</t>
  </si>
  <si>
    <t>Diagnosis and Treatment of Movement Impairment Syndromes, Level I</t>
  </si>
  <si>
    <t>Cincinatty Sportsmedicine</t>
  </si>
  <si>
    <t xml:space="preserve">Sportsmetrics certification </t>
  </si>
  <si>
    <t>19th Annual advances on the knee and Shoulder: Cincinnati Sportsmedicine , USA</t>
  </si>
  <si>
    <t>7 vikna námskeið</t>
  </si>
  <si>
    <t>Aðferðafræði rannsókna í sjúkraþjálfun</t>
  </si>
  <si>
    <t>Man therapy f axlarlið ásamt post op meðferð</t>
  </si>
  <si>
    <t>Þjálfun hjartasjúklinga</t>
  </si>
  <si>
    <t>Haldið 17 og 18 jan + 14 mars = 2 einingar + 1 eining</t>
  </si>
  <si>
    <t>Námskeið í nálastungumeðferð</t>
  </si>
  <si>
    <t>Faraldsfræði í heilbrigðisvísindum: Hvernig nýtist hún í forvörnum</t>
  </si>
  <si>
    <t>2 dagar + 1 dagur seinna</t>
  </si>
  <si>
    <t>6 mánuðir</t>
  </si>
  <si>
    <t>Low back and pelvic pain including clinical exmination and treatment</t>
  </si>
  <si>
    <t>Muscle energy and positional release techniques</t>
  </si>
  <si>
    <t>Rafmagnsfræði. Grunnþættir, indication, kontraindication</t>
  </si>
  <si>
    <t>Sensomotorisk þjálfun á minitrampolini</t>
  </si>
  <si>
    <t>Myofascial triggerpunktameðferð, TP1</t>
  </si>
  <si>
    <t>Brugger therapist, námskeið fyrir bakskóla leiðbeinendur</t>
  </si>
  <si>
    <t>er veturinn 2004-2005</t>
  </si>
  <si>
    <t>Klínísk greining og meðferð sjúklinga með einkenni frá mjóbaki og mjaðmagrind</t>
  </si>
  <si>
    <t>Námskeið í ortopedískri medisín- lendhryggur og mjöðm</t>
  </si>
  <si>
    <t>The Pelvis- An Integrated Approach for Restoring Function, Relieving Pain</t>
  </si>
  <si>
    <t>Nálastungunámskeið fyrir mjóbak</t>
  </si>
  <si>
    <t>engar uppl um tímafjölda</t>
  </si>
  <si>
    <t>Kinesio tape course</t>
  </si>
  <si>
    <t xml:space="preserve">Sports Medicine Course by  The Int. Olympic Commitee, </t>
  </si>
  <si>
    <t>AIMS Alberta Infant Motor Scale</t>
  </si>
  <si>
    <t>Functionel þjálfun fyrir gigtarsjúklinga</t>
  </si>
  <si>
    <t>2 dagar + 1 dagur 6 vikum seinna</t>
  </si>
  <si>
    <t>Grunnnámskeið í nálastungumeðferð</t>
  </si>
  <si>
    <t>The „Advanced Pelvis“ Course- The Lumbar Spine &amp; Hip</t>
  </si>
  <si>
    <t>Understanding &amp;Managing Fibromyalia Syndrome &amp; Breathing Pattern Disorders for Manual Therapists</t>
  </si>
  <si>
    <t>Soft Tissue Treatment for Mechanical Pathology</t>
  </si>
  <si>
    <t>4 mánuðir</t>
  </si>
  <si>
    <t>Grunnnámskeið í nálastungum</t>
  </si>
  <si>
    <t>Introduction to the Thorax- An integrated Approach for Restoring Function, Relieving Pain</t>
  </si>
  <si>
    <t>Neurodynamic Solutions (NDS)- upper quarter course</t>
  </si>
  <si>
    <t>Þjálfun jafnvægis</t>
  </si>
  <si>
    <t>Námskeið um brjóstakrabbamein</t>
  </si>
  <si>
    <t>Diagnosis and treatment of movement systems impairments</t>
  </si>
  <si>
    <t>Evidence based McConnel approach to chronic knee problems</t>
  </si>
  <si>
    <t>Háskólinn í Herfordshire</t>
  </si>
  <si>
    <t>Assesment and management of lower quadrant neuromusculoskeletal dysfunction</t>
  </si>
  <si>
    <t>The Advanced Pelvis-Integrating the Lumbar Spine &amp; Hip</t>
  </si>
  <si>
    <t>Kinetic Control- Understanding Movement and Function- Concepts</t>
  </si>
  <si>
    <t>Postpartum Health for Moms Restoring Form &amp; Function after Pregnancy</t>
  </si>
  <si>
    <t>Grindarbotn og grindarbotnsvandamál. Úrræði og meðferð</t>
  </si>
  <si>
    <t>Understanding movement and function - concepts</t>
  </si>
  <si>
    <t>Assesment and management of upper quadrant neuromusculoskeletal dysfunction</t>
  </si>
  <si>
    <t>Pathophysiology &amp;Mechanics of the Shoulder</t>
  </si>
  <si>
    <t>Sports Specific Rehabilitation</t>
  </si>
  <si>
    <t>Kinetic Control: Diagnosis, Subgroup Classification &amp; Motor Control Retraining of the Shoulder Girdle</t>
  </si>
  <si>
    <t>ORTOPEDMEDICINSK UNDERSÖKNINGS-OCH BEHANDLINGSTEKNIK, Halsrygg</t>
  </si>
  <si>
    <t>Keilir - íþróttameiðsl</t>
  </si>
  <si>
    <t>Discover the pelvis-level I</t>
  </si>
  <si>
    <t>Sjúkraþjálfun og krabbamein</t>
  </si>
  <si>
    <t>Innan við 4 klst gefur ekki einingu</t>
  </si>
  <si>
    <t>Íþróttameiðsl</t>
  </si>
  <si>
    <t>High velocity Loe amplitude trust manipulation of the spine, thorax and pelvis</t>
  </si>
  <si>
    <t>Kinetic kontrol: Theory and concepts</t>
  </si>
  <si>
    <t>Keilir-Þjálfarabúðir</t>
  </si>
  <si>
    <t>Pathomechanics, Evaluation and Treatment of the Hip, Knee and foot</t>
  </si>
  <si>
    <t>Mælingar í sjúkraþjálfun</t>
  </si>
  <si>
    <t>Discover the Lower Extremety: Integrating the Lower Limb and the Lumbopelvic Region</t>
  </si>
  <si>
    <t>Kinetic control: Diagnosis, Subgroup Classification &amp; Motor Control Retraining of the Neck</t>
  </si>
  <si>
    <t>Acupuncture/Dry needling course</t>
  </si>
  <si>
    <t>Strain - counterstrain meðferð. Neuromuscular meðferð</t>
  </si>
  <si>
    <t>Olympískar lyftingar</t>
  </si>
  <si>
    <t>Uppbygging æfingakerfa</t>
  </si>
  <si>
    <t>Discover the Pelvis Level 2: Understaing the links between the lumbar spine, pelvis and hip</t>
  </si>
  <si>
    <t>Sporting hip and groin</t>
  </si>
  <si>
    <t>Þjálfun aldraðra</t>
  </si>
  <si>
    <t xml:space="preserve">1 dagur </t>
  </si>
  <si>
    <t>Notkun sónars í sjúkraþjálfun</t>
  </si>
  <si>
    <t>Changing the Brain for Movement, Pain &amp; Function: Proprioceptive Sensory Motor Training and Primitive Reflex Inhibition</t>
  </si>
  <si>
    <t>Treating the Whole person- The Integrated Systems for Pain &amp; Disability</t>
  </si>
  <si>
    <t>Framhaldsnámskeið í nálastungumeðferð</t>
  </si>
  <si>
    <t>Kine - ekki samþykkt sem viðbótarmenntun</t>
  </si>
  <si>
    <t>Rehab trainer: modules 1-4</t>
  </si>
  <si>
    <t>Keilir þjálfarabúðir</t>
  </si>
  <si>
    <t>Þjálfun á meðan á endurhæfingu stendur</t>
  </si>
  <si>
    <t>3 ósamfelldar vikur, hver gefur 2 einingar</t>
  </si>
  <si>
    <t>The Movement Solution. Kinetic Control.</t>
  </si>
  <si>
    <t>Skoðun og meðferð á hálsi, brjósthrygg og axlagrind</t>
  </si>
  <si>
    <t>Motor Control: Translating Research into Clinical Practice</t>
  </si>
  <si>
    <t>Æfingameðferð og greining á neðri útlim II</t>
  </si>
  <si>
    <t>Brian Mulligan´s Concepts MOBILISATIONS WITH MOVEMENT, NAGS, SNAGS, ETC. Part B: Lower Quadrant</t>
  </si>
  <si>
    <t>Brian Mulligan´s Concepts MOBILISATIONS WITH MOVEMENT, NAGS, SNAGS, ETC., Part A: Upper Quadrant</t>
  </si>
  <si>
    <t>7 vikur</t>
  </si>
  <si>
    <t>Áhugahvetjandi samtalstækni</t>
  </si>
  <si>
    <t>Endurhæfing eftir krossbanda og sinameiðsli</t>
  </si>
  <si>
    <t>Æfingameðferð og greining á neðri útlim I</t>
  </si>
  <si>
    <t>Rehab trainer: masterclass</t>
  </si>
  <si>
    <t>Comprehensive training in clinical hypnosis and strategic psychotherapy</t>
  </si>
  <si>
    <t>ÍAK styrktarþjálfari, nám í Keili</t>
  </si>
  <si>
    <t>Rehab trainer masterclass</t>
  </si>
  <si>
    <t>Rehab trainer course: modules 1-4</t>
  </si>
  <si>
    <t>The Cranium, Neck, Upper Thorax and Shoulder – Understanding the Relationship between these Regions using The Integrated Systems Model for Disability &amp; Pain</t>
  </si>
  <si>
    <t>Diagnosis and Treatment of Movement System Impairment Syndromes Lower Quarter Advanced Applications</t>
  </si>
  <si>
    <t>The way to move for sports</t>
  </si>
  <si>
    <t>Greining, úrræði og æfingameðferð fyrir mjóhrygg, brjósthrygg, háls og axlargrind</t>
  </si>
  <si>
    <t>Recent advancec in the evidence - based examination and treatment of the shoulder</t>
  </si>
  <si>
    <t>Gamespeed, námskeið í hraða og snerpuþjálfun</t>
  </si>
  <si>
    <t>kennt í lotum, 2011-2014</t>
  </si>
  <si>
    <t>The Eden Alternative Associating Training – Kennt í nokkrum lotum, byrjaði 2011 en lauk 2014</t>
  </si>
  <si>
    <t>Þjálfum betur I</t>
  </si>
  <si>
    <t>Diagnosis and Treatment of Movement System Impairment; Syndromes for the Upper Quarter</t>
  </si>
  <si>
    <t>Brian Mulligans concepts mobilizations with movement. NAGS, SNAGS, ETC</t>
  </si>
  <si>
    <t>KSÍ námskeið eru ekki metin</t>
  </si>
  <si>
    <t>Endurlífgun og bráðameðferð. KSÍ námskeið</t>
  </si>
  <si>
    <t>Visceral Manipulation I</t>
  </si>
  <si>
    <t>Velkomin í núið - frá streitu til sáttar</t>
  </si>
  <si>
    <t>A Cognitive Functional Approach to the Management of Disabling Back Pain</t>
  </si>
  <si>
    <t>engar klst skráðar</t>
  </si>
  <si>
    <t>How to use kinesiology tape</t>
  </si>
  <si>
    <t>Brian Mulligan‘s Concept. Mobilisations with movement, NAGS, SNAGS etc. Part A: Upper Quadrant</t>
  </si>
  <si>
    <t>UK shoulder specialists 2014, Southampton</t>
  </si>
  <si>
    <t>Seminar gefa ekki einingar</t>
  </si>
  <si>
    <t>UK shoulder specialist seminar</t>
  </si>
  <si>
    <t xml:space="preserve">2 dagar </t>
  </si>
  <si>
    <t xml:space="preserve">The Athletic shoulder </t>
  </si>
  <si>
    <t>8 námskeið sem hvert tekur skemur en viku, hvert gefur því 2 ein</t>
  </si>
  <si>
    <t>Dip Osteopractic. Dr James Dunning</t>
  </si>
  <si>
    <t>A Health coaching framework as a tool for transforming healthcare practice</t>
  </si>
  <si>
    <t>Postural-námskeið</t>
  </si>
  <si>
    <t>Þjálfum betur II</t>
  </si>
  <si>
    <t>A cognitive functional approach to the management of disabling back pain</t>
  </si>
  <si>
    <t>Dynamic taping level one</t>
  </si>
  <si>
    <t>Building the ultimate back:  From rehabilitation to high performance</t>
  </si>
  <si>
    <t>The movement solution 2</t>
  </si>
  <si>
    <t>Áhugahvetjandi samtal</t>
  </si>
  <si>
    <t>Nýjungar í greiningu og meðferð bakverkja</t>
  </si>
  <si>
    <t>Understanding the Links Between The Thorax &amp; Pelvis: The Intergrated Systems Model</t>
  </si>
  <si>
    <t>Ráðstefnur telja ekki til eininga</t>
  </si>
  <si>
    <t>Conference on new sport medicine concepts in handball</t>
  </si>
  <si>
    <t>Dizziness and balance dysfunction</t>
  </si>
  <si>
    <t>The Shoulder, theory &amp; practice</t>
  </si>
  <si>
    <t>Handleiðsla og handleiðslutækni  (Endurmenntunarstofnun HÍ og FÍSÞ)</t>
  </si>
  <si>
    <t xml:space="preserve">FIT-BALL in the Physiotherapy, þjálfun á risaboltum </t>
  </si>
  <si>
    <t>Mobilisation of the Nervous System (NOI námskeið)</t>
  </si>
  <si>
    <t>Námskeið í vatnsþjálfun; Halliwick, Bad Ragaz, Ai Chi, Deep relaxation og Pain</t>
  </si>
  <si>
    <t>Sport medicine course, ÍSÍ (IOC)</t>
  </si>
  <si>
    <t>IFI kurs í Lillehammer (Skulder/diagnose og behandling, Deep water training, skader i damefotball)</t>
  </si>
  <si>
    <t>Interessegruppen for otropedi, kurs på Norges Idrettshögskole (tema ankel/fot)</t>
  </si>
  <si>
    <t>Rullstolsteknik och rullstolstekning</t>
  </si>
  <si>
    <t xml:space="preserve">Námskeið í greiningu og meðferð bakvandamála, haldið í St. Franciskusspítala,Stykkishólmi </t>
  </si>
  <si>
    <t>Fundamental advanced and kinesio taping for sports (KT1, KT2, KT3)</t>
  </si>
  <si>
    <t>Gigtarsjúkdómar, nýjir meðferðarmöguleikar gefa betri horfur</t>
  </si>
  <si>
    <t>Gigtarsjúkdómar - rannsóknir og meðferð</t>
  </si>
  <si>
    <t>Introduction to the pelvis - An Integrated Approach for Restoring Function, Relieving Pain</t>
  </si>
  <si>
    <t>Movement System Impairment Syndroms - introduction to concepts and application</t>
  </si>
  <si>
    <t>Schulter-komplexes therap. Beschwerdebild</t>
  </si>
  <si>
    <t>Kinesio taping seminar (KT1, KT2)</t>
  </si>
  <si>
    <t>Meðferð og endurhæfing sjúklinga með hjartabilun</t>
  </si>
  <si>
    <t>Íþróttir fatlaðra A og B námskeið</t>
  </si>
  <si>
    <t>Persónumiðuð ummönnun fólks með heilabilun</t>
  </si>
  <si>
    <t>Skuldrans Idrotts- och Överbelastningsskador (Universitetssjukhuset I Linköping)</t>
  </si>
  <si>
    <t>Námskeið í grunnatriðum teipingar</t>
  </si>
  <si>
    <t>Cervical-Shoulder Differentiation (Maitland tækni)</t>
  </si>
  <si>
    <t>Fourth IOC WC of sports science</t>
  </si>
  <si>
    <t>Nýir meðferðarmöguleikar við gigtarsjúkdómum</t>
  </si>
  <si>
    <t>Akupunktur - nálastungur - del II  (Gautaborg)</t>
  </si>
  <si>
    <t>Akupunktur - nálastungur - del I   (Gautaborg)</t>
  </si>
  <si>
    <t>Manipulationsteknik  (Svíþjóð)</t>
  </si>
  <si>
    <t>The sensitive nervous system (NOI námskeið)</t>
  </si>
  <si>
    <t>Almenn aðferðafræði í rannsóknum fyrir meistara- og doktorsnema við HÍ  (MSc í íþrótta- og heisufræði)</t>
  </si>
  <si>
    <t>Málstofa í íþrótta- og heilsufræði  (MSc nám í íþrótta- og heilsufræði við HÍ)</t>
  </si>
  <si>
    <t>Íþróttir, sjúkdómar og lyf    (MSc nám í íþrótta- og heilsufræði við HÍ)</t>
  </si>
  <si>
    <t xml:space="preserve">Þjálfun jafnvægis  </t>
  </si>
  <si>
    <t>Mat á starfsemi axlargrindar og rannsóknir á stöðugleikakerfi axlargrindar hjá sjúklingum með verki í hálsi</t>
  </si>
  <si>
    <t>Rannsókn á stöðugleikakerfi axlargrindar hjá sjúklingum með verk í hálsi</t>
  </si>
  <si>
    <t>Námskeið í skoðun og meðferð á hálsi og brjósthrygg fyrir sjúkraþjálfara og lækna</t>
  </si>
  <si>
    <t>Almenn aðferðafræði í rannsóknum fyrir meistara- og doktorsnema við HÍ  (MSc nám í heilbrigðisvísindum)</t>
  </si>
  <si>
    <t>Almenn tölfræði fyrir meistara- og doktorsnema við HÍ    (MSc nám í heilbrigðisvísindum)</t>
  </si>
  <si>
    <t>Kúrs í Paris námi, 2 CEU einingar= 4 ECTS einingar</t>
  </si>
  <si>
    <t>Kúrs í Paris námi, 2,4 CEU einingar= 4,8 ECTS einingar</t>
  </si>
  <si>
    <t>Faraldsfræði Hreyfingar  (MEd nám í íþrótta- og heilsufræði við HÍ)</t>
  </si>
  <si>
    <t>Íþróttir og næring  (MEd nám í íþrótta- og heilsufræði við HÍ)</t>
  </si>
  <si>
    <t>Þjálfunarlífeðlisfræði HÍ   (MEd nám í íþrótta- og heilsufræði við HÍ)</t>
  </si>
  <si>
    <t>Skuldrans idrott och overblastningsskador. Universitetssjukhuset Linköping</t>
  </si>
  <si>
    <t>Metið til 5 CEU eininga, jafngildir 10 ECTS</t>
  </si>
  <si>
    <t>Metið til 11,5 CEU eininga, jafngildir 23 ECTS</t>
  </si>
  <si>
    <t>Metið til 2,7 CEU eininga, jafngildir 5,4 ECTS</t>
  </si>
  <si>
    <t>Post rehab essentials  (Certified Personal Trainer)</t>
  </si>
  <si>
    <t>Ekki viðbótarnám við menntun sjúkraþjálfara</t>
  </si>
  <si>
    <t>Haldið dagana: 30/5-5/6 og 26/9-2/10</t>
  </si>
  <si>
    <t>Bylting í meðferð á gigtarsjúkdómum</t>
  </si>
  <si>
    <t>Hugræn atferlismeðferð-samtalstækni</t>
  </si>
  <si>
    <t>Námskeið í stoðkerfisfræði (orthopaedic medicin). Lendarhryggur og mjöðm</t>
  </si>
  <si>
    <t>Ortopedmedicinsk undersöknings- och behandlingsteknik. Armbage, hand, kne, fot, sko-och fotanalys</t>
  </si>
  <si>
    <t>Ortopedisk medicin, axel, skuldra, thorax diagnostik, behandling</t>
  </si>
  <si>
    <t>Ortopedmedicinsk undersöknings- och behandlingsteknik – Halsrygg</t>
  </si>
  <si>
    <t xml:space="preserve">Verkir og verkjameðferð </t>
  </si>
  <si>
    <t>The Mulligan Concept „Nags“, „Snags“ and mobilisations with movement.</t>
  </si>
  <si>
    <t>Faraldsfræði hjarta-og æðasjúkdóma á Íslandi: Áhættuþættir og forvarnir</t>
  </si>
  <si>
    <t>Heilsuefling - almannaheilsa</t>
  </si>
  <si>
    <t>Cervical-Shoulder Differentiation</t>
  </si>
  <si>
    <t>Rannsóknaraðferðir í sjúkraþjálfun</t>
  </si>
  <si>
    <t>Mánuður, 4/2-4/3 1995</t>
  </si>
  <si>
    <t>1 mánuður</t>
  </si>
  <si>
    <t>Cyriax Organisation Course in Orthopaedic Medicine. Part 2</t>
  </si>
  <si>
    <t>8 dagar</t>
  </si>
  <si>
    <t>8 vikna námskeið</t>
  </si>
  <si>
    <t>Námskeið</t>
  </si>
  <si>
    <t>Ártal</t>
  </si>
  <si>
    <t>Námskeiðsstundir</t>
  </si>
  <si>
    <t>Athugasemd</t>
  </si>
  <si>
    <t>Annað eininganám:</t>
  </si>
  <si>
    <t>Annað lengra nám:</t>
  </si>
  <si>
    <t>Meistaranám</t>
  </si>
  <si>
    <t>Paris nám</t>
  </si>
  <si>
    <t>Greining, úrræði og æfingameðferð fyrir mjóhrygg, brjósthrygg, háls og axlagrind.</t>
  </si>
  <si>
    <t>Rocktape (Kinesio-tape námskeið)</t>
  </si>
  <si>
    <t>Greining og leiðrétting á líkamsstöðu, stöðugleika liða og hreyfitruflunum í mjóhrygg</t>
  </si>
  <si>
    <t>Top Dry Needling Course</t>
  </si>
  <si>
    <t>2  dagar</t>
  </si>
  <si>
    <t>Orthopeadic manual therapy</t>
  </si>
  <si>
    <t>Pathophysiology and Mechanic of the Shoulder</t>
  </si>
  <si>
    <t>Líkamsgreining og meðferð á einkennum frá hálshrygg og axlargrind</t>
  </si>
  <si>
    <t>Hreyfing, streita og verkjasjúkdómar. Afleiðingar, tengsl, kynjamunur og notkun hreyfiseðla</t>
  </si>
  <si>
    <t xml:space="preserve">Whiplash námskeið </t>
  </si>
  <si>
    <t>Grunnnámskeið i nálastungum</t>
  </si>
  <si>
    <t>Mulligan concept upper quarter</t>
  </si>
  <si>
    <t>Mulligan concept lower quarter</t>
  </si>
  <si>
    <t>Skoðun og meðferð axlarliðar</t>
  </si>
  <si>
    <t>Brjósklos í mjóbaki</t>
  </si>
  <si>
    <t>Ofhreyfanleiki í mjóbaki</t>
  </si>
  <si>
    <t>Whiplash-associated disorders</t>
  </si>
  <si>
    <t>Nálastungur fyrir stoðkerfisvandamál</t>
  </si>
  <si>
    <t>Námskeið um setstöður</t>
  </si>
  <si>
    <t>NIVA High quality in the practice of occupational health services</t>
  </si>
  <si>
    <t>Triggerpunktameðferð</t>
  </si>
  <si>
    <t>Orthopedic medicine - hálshryggur</t>
  </si>
  <si>
    <t>Orthopedic medicine - Lendhryggur, bak og mjöðm</t>
  </si>
  <si>
    <t>Discover the pelvis-level 1</t>
  </si>
  <si>
    <t>Medical Exercise Therapy</t>
  </si>
  <si>
    <t>Medical Exercise Threapy (MET) part II</t>
  </si>
  <si>
    <t>Framhaldsnámskeið í skoðun á kjálka, hálsi og efri brjósthrygg</t>
  </si>
  <si>
    <t>Sogæðanudd</t>
  </si>
  <si>
    <t>Grunnnámskeið í skoðun á kjálka, hálsi og efri brjósthrygg</t>
  </si>
  <si>
    <t>Differential Diagnosisog Low Back Pain</t>
  </si>
  <si>
    <t>Sub Cranial Region Examination and Treatment</t>
  </si>
  <si>
    <t>Skoðun og meðferð neuromeningeal vefja</t>
  </si>
  <si>
    <t>Manuel Terapy</t>
  </si>
  <si>
    <t>Ferilmiðuð handleiðsla / processed oriented supervision</t>
  </si>
  <si>
    <t>Námsstefnur gefa ekki einingar</t>
  </si>
  <si>
    <t>2 ára nám, 1989-1991</t>
  </si>
  <si>
    <t>MET - Muskel  - Energy - Teknik.   (Svíþjóð)</t>
  </si>
  <si>
    <t>Manual Therapi. E1, E2, R1, R2.</t>
  </si>
  <si>
    <t>Vika + vika</t>
  </si>
  <si>
    <t>Þjálfarabúðir - Stafræn þjálfun</t>
  </si>
  <si>
    <t>Úttekt/mat á vinnustað m.t.t. álags á hreyfi og stoðkerfi</t>
  </si>
  <si>
    <t>International Olympic Committee</t>
  </si>
  <si>
    <t>The First Scandinavian Congress in Sports Medicine, Oslo,  5-8 nov. 1992</t>
  </si>
  <si>
    <t>Sports Medicine ráðstefna hjá  The International Olympic Committee</t>
  </si>
  <si>
    <t>Nálastungur f stoðkerfisvandamál</t>
  </si>
  <si>
    <t>HÍ gefur 8 ECTS</t>
  </si>
  <si>
    <t>HÍ gefur 1 ECTS</t>
  </si>
  <si>
    <t>HÍ gefur 10 ECTS</t>
  </si>
  <si>
    <t>Smärta och smärtbehandling. Lunds Universitet</t>
  </si>
  <si>
    <t>Nám haldið af Magnúsi Ólafssyni sjúkraþjálfara</t>
  </si>
  <si>
    <t>5 mánaða námskeið</t>
  </si>
  <si>
    <t>stóð í mánuð 21/127/2 1995</t>
  </si>
  <si>
    <t>Haustönn 1988, metið til 7,5 ECTS eininga</t>
  </si>
  <si>
    <t>MANUAL THERAPY</t>
  </si>
  <si>
    <t xml:space="preserve"> CERTIFICATION</t>
  </si>
  <si>
    <t>(PHT 6650)</t>
  </si>
  <si>
    <t>S1    (PHT 6601)</t>
  </si>
  <si>
    <t>University of St. Augustine 1997-2000</t>
  </si>
  <si>
    <t>Mest hægt að fá í einingum</t>
  </si>
  <si>
    <t>Truflanir á hreyfingum og hreyfistjórn hryggjar, mjaðma- og axlargrindar. Skoðun, greining, flokkun og leiðrétting.</t>
  </si>
  <si>
    <t>Evidense Based Management og Musculoskeletal pain</t>
  </si>
  <si>
    <t>Fitness intervention in children with disability</t>
  </si>
  <si>
    <t>Fysio Flow - Træningsintervention relateret til myofascielle forbindelser</t>
  </si>
  <si>
    <t>Visceral manipulation, VM3: the pelvis</t>
  </si>
  <si>
    <t>Visceral manipulation, VM4: the thorax</t>
  </si>
  <si>
    <t>Fysioflow</t>
  </si>
  <si>
    <t>Triggerpunkta námskeið 1 og 2</t>
  </si>
  <si>
    <t>Listening Techniques 1. LT1</t>
  </si>
  <si>
    <t>Hugræn atferlismeðferð</t>
  </si>
  <si>
    <t>innan við vika</t>
  </si>
  <si>
    <t xml:space="preserve">Comprehensive Training in Clíncal Hypnosis and Strategic Psychotherapy, Endurm.H.Í. </t>
  </si>
  <si>
    <t>Athlete and the Pelvic Floor, Herman and Wallace, Denver Co</t>
  </si>
  <si>
    <t>Kinesio taping advance (KT2)</t>
  </si>
  <si>
    <t>Áhugahvöt</t>
  </si>
  <si>
    <t xml:space="preserve">Kinesio taping </t>
  </si>
  <si>
    <t>Nálastungur</t>
  </si>
  <si>
    <t>Námskeið fyrir heilbrigðisstarfsfólk um vefjagigt</t>
  </si>
  <si>
    <t>Visceral manipulation, abdomen 1</t>
  </si>
  <si>
    <t>Neural manipulation, NM1</t>
  </si>
  <si>
    <t>Hugræn Atferlismeðferð</t>
  </si>
  <si>
    <t>9 mánuðir</t>
  </si>
  <si>
    <t xml:space="preserve">Röskun á einhverfurófi </t>
  </si>
  <si>
    <t>Námskeið fyrir heilbrigðisstarfsfólk um VEFJAGIGT</t>
  </si>
  <si>
    <t>Kinetic kontrol: The movement solution 2</t>
  </si>
  <si>
    <t>Hreyfiþroski barna</t>
  </si>
  <si>
    <t>Diagnosis, subgroup classification and motor control retraining of the neck</t>
  </si>
  <si>
    <t xml:space="preserve">Evidence Based Diagnosis &amp; Rehabilitation. SMARTERehab. Central Sensitization. </t>
  </si>
  <si>
    <t xml:space="preserve">Changing the Brain for Movement, Pain &amp; Function. Proprioceptive Sensory Motor Training and Primitive Reflex Inhibition. SMARTERehab. </t>
  </si>
  <si>
    <t>Hjálp til sjálfshjálpar</t>
  </si>
  <si>
    <t xml:space="preserve">Rekstrartækni fyrir sjálfstætt starfandi sjúkraþjálfara </t>
  </si>
  <si>
    <t>Diagnosis, subgroup classification &amp; motor control retaining of the neck</t>
  </si>
  <si>
    <t>Sogæðanudd og bjúgmeðferð. Complete Decongestive Therapy</t>
  </si>
  <si>
    <t>Kinesio taping</t>
  </si>
  <si>
    <t>Spinal manipulation</t>
  </si>
  <si>
    <t>Þunglyndi langveikra</t>
  </si>
  <si>
    <t>Understanding movements and function concepts</t>
  </si>
  <si>
    <t>HÍ</t>
  </si>
  <si>
    <t>Opleiding tot docent zelfmanagementcursus bij lymfoedeem</t>
  </si>
  <si>
    <t>Reaching a higher in lymphedema care: refining practical, assesment and measurement skills</t>
  </si>
  <si>
    <t>Basic body awereness therapy, level 2 (B-BAT)</t>
  </si>
  <si>
    <t>Posture management</t>
  </si>
  <si>
    <t>Postural management workshop</t>
  </si>
  <si>
    <t xml:space="preserve">Fibrolysis Diacutaneous. Fél.ísl.sjúkraþj. Prof.Pierre Duby. </t>
  </si>
  <si>
    <t>Stoðkerfisfræði, lendhryggur og mjöðm</t>
  </si>
  <si>
    <t>Mjóbak - Hagnýtar líkamsgreiningar og meðferðaraðferðir - ásamt sýnikennslu með sjúklingum - verknám efir vinnu</t>
  </si>
  <si>
    <t>Nóv 2006 - mar 2007</t>
  </si>
  <si>
    <t>Lymf taping voor fysiotherapeuten</t>
  </si>
  <si>
    <t>Fjölþættar fatlanir</t>
  </si>
  <si>
    <t>Lymfoedeem in de praktijk</t>
  </si>
  <si>
    <t>Kinesio taping course</t>
  </si>
  <si>
    <t>Fit pilates</t>
  </si>
  <si>
    <t>Akupunktur 2000 Dansk Akupunktör Union,verklegt</t>
  </si>
  <si>
    <t>Triggerpunkta námskeið</t>
  </si>
  <si>
    <t>Problem solving therapy: theory, research and applications</t>
  </si>
  <si>
    <t>Íslenski þroskalistinn</t>
  </si>
  <si>
    <t>Börn, fedme og daarlig kondition</t>
  </si>
  <si>
    <t>Akstur í hjólastól</t>
  </si>
  <si>
    <t>Akupunktur 2000 Dansk Akupunktör Union, bóklegt</t>
  </si>
  <si>
    <t>Leiðbeinandi í Stafgöngu. ÍSÍ</t>
  </si>
  <si>
    <t xml:space="preserve">Structural Assessment to the Lower Quarter, Fél.ísl.sjúkraþj. M.T.Gross. </t>
  </si>
  <si>
    <t>Low back and pelvic pain</t>
  </si>
  <si>
    <t>Lymphodema therapy ad modum, Casley Smith</t>
  </si>
  <si>
    <t>4 vikur</t>
  </si>
  <si>
    <t>Leitin að árangri</t>
  </si>
  <si>
    <t>Hreyfiþjálfun frá barnæsku til efri ára. Endurmenntun HÍ</t>
  </si>
  <si>
    <t>2 dagar + 2 dagar</t>
  </si>
  <si>
    <t>Akstursleikni í hjólastól</t>
  </si>
  <si>
    <t>Downs heilkennið</t>
  </si>
  <si>
    <t>Nálastungunámskeið</t>
  </si>
  <si>
    <t>Skoðun og meðferð axlarliðar. Ragnar Hermannsson</t>
  </si>
  <si>
    <t>Axel och bröstrygg</t>
  </si>
  <si>
    <t>Rekstrartækni fyrir sjálfstætt starfandi sjúkraþjálfara</t>
  </si>
  <si>
    <t>Rekstarnám ekki metið til eininga</t>
  </si>
  <si>
    <t>Líknarmeðferð - Siðfræðileg ákvarðanataka og meðferð einkenna</t>
  </si>
  <si>
    <t>För og efterfodsel – Tilrettelæggelse af træning og undervisning (Danske Fysioterapeuter)</t>
  </si>
  <si>
    <t>Bernt Ersson. Armbage, hand. Kna, fot. Sko- och fotanalys</t>
  </si>
  <si>
    <t>Námskeið í Tai chi (Kintissa)</t>
  </si>
  <si>
    <t>Æfingameðferð fyrir mjóbakssjúklinga</t>
  </si>
  <si>
    <t>Liknarmeðferð</t>
  </si>
  <si>
    <t xml:space="preserve">VSK modulen. </t>
  </si>
  <si>
    <t>Tauga og vöðvasjúkdómar barna</t>
  </si>
  <si>
    <t>Heilalömun</t>
  </si>
  <si>
    <t>Meðferð og skoðun hryggjaliðar</t>
  </si>
  <si>
    <t>Treating Pelvic floor Dysregulation- Incontinence and Vulvovaginal Pain (Biofeedback foundation of Europe)</t>
  </si>
  <si>
    <t xml:space="preserve">Alm.skattskil og virðisaukaskattur. Fél.ísl.sjúkraþj. RSK. </t>
  </si>
  <si>
    <t>Ekki metið sem framhaldsnám í sjúkraþjálfun</t>
  </si>
  <si>
    <t>First Icelandic Conference on Arthroscopy &amp; Sports Medicine</t>
  </si>
  <si>
    <t>Snemmtæk íhlutun</t>
  </si>
  <si>
    <t>Þroska og hegðunarfrávik barna</t>
  </si>
  <si>
    <t>Skrifuð orð sem tjáskiptatæki fyrir börn með einhverfu og skyldar þroskaraskanir</t>
  </si>
  <si>
    <t xml:space="preserve">Secondary Disc-Related Disorders of the Lumbar Spine. Disc, Facet Joint &amp; Segmental Instability. IAOM-US. </t>
  </si>
  <si>
    <t>2,5 CEU einingar</t>
  </si>
  <si>
    <t>Sling Exercise Therapy, bóklegt + verklegt</t>
  </si>
  <si>
    <t>Manuelle Therapie</t>
  </si>
  <si>
    <t>DSMG</t>
  </si>
  <si>
    <t>Tákn með tali</t>
  </si>
  <si>
    <t>Einhverfa og skyldar þroskaraskanir, Greiningastöð</t>
  </si>
  <si>
    <t>Therapeutiche lymphedrainage en oedeemtherapie/borstkanker</t>
  </si>
  <si>
    <t>Tryggerpunktameðferð</t>
  </si>
  <si>
    <t>Stöðugleikanámskeið fyrir mjóbak</t>
  </si>
  <si>
    <t>Skipulögð vinnubrögð, Teacch líkanið</t>
  </si>
  <si>
    <t>Fæðingarergonomi</t>
  </si>
  <si>
    <t>2 dagur</t>
  </si>
  <si>
    <t>Draumar– spegill sálarlífs okkar: Kenningar Sigmund Freud (Sigurjón Björnsson)</t>
  </si>
  <si>
    <t>Tæpur mánuður</t>
  </si>
  <si>
    <t>Skoðun og meðferð á mjaðmargrindarverkjum</t>
  </si>
  <si>
    <t>Sogæðanudd og bjúgmeðferð</t>
  </si>
  <si>
    <t>Skynheildun</t>
  </si>
  <si>
    <t>Örvun á skyn og hreyfiþroska</t>
  </si>
  <si>
    <t>3 dagur</t>
  </si>
  <si>
    <t>Námskeið í miðtaugakerfi</t>
  </si>
  <si>
    <t>Siðfræði og samskipti í starfi með börnum</t>
  </si>
  <si>
    <t>Sanseintegration</t>
  </si>
  <si>
    <t>Special Olympics Welt Winterspeiele, Námskeið í íþróttum fyrir þroskahefta</t>
  </si>
  <si>
    <t>Special Olympics Welt Winterspeiele, Námskeið í íþróttum fyrir fatlaða</t>
  </si>
  <si>
    <t>Skoðun og meðferð hryggjar</t>
  </si>
  <si>
    <t>2 vikur</t>
  </si>
  <si>
    <t>The Icelandic Red Cross Training Course for future International Delegates</t>
  </si>
  <si>
    <t>Tjáskipti og mannleg tengsl í starfi sjúkraþjálfara</t>
  </si>
  <si>
    <t>einn mánuður</t>
  </si>
  <si>
    <t>Blockpoint relock + BMR acupuncture, institute for blockpointrelock</t>
  </si>
  <si>
    <t>Rehabilitering av pas med spinal tversnittslesjoner</t>
  </si>
  <si>
    <t>Datatekniske hjelpemidler for funksjonshemmede</t>
  </si>
  <si>
    <t>Manuelle lympdrainage nach dr. Vodder.Komplexe physicaliche Enstauungstherapie</t>
  </si>
  <si>
    <t>Aðferðir Bobath í þjálfun barna</t>
  </si>
  <si>
    <t>Fysiotherapie in ontwikkeling (þróun í sjúkraþjálfun)</t>
  </si>
  <si>
    <t>Ekki tekið fram hversu margir dagar</t>
  </si>
  <si>
    <t>Sálgæsla og öldrun</t>
  </si>
  <si>
    <t>jan-mar</t>
  </si>
  <si>
    <t>Basic body awereness therapy</t>
  </si>
  <si>
    <t>Meðferð í heilabilun</t>
  </si>
  <si>
    <t>Sálgæsla og áfallahjálp - samfylgd í kjölfar áfalla</t>
  </si>
  <si>
    <t>Vísindadagar RHLÖ. Langvinnir verkir hjá öldruðum.</t>
  </si>
  <si>
    <t>Símenntun í öldrunarfræðum</t>
  </si>
  <si>
    <t>Hönnun húsnæðis fyrir aldraða. Þörf - öryggi - þjónusta</t>
  </si>
  <si>
    <t>Neurofascial myofascial release</t>
  </si>
  <si>
    <t>Global fysioterapeutisk muskelundersökelsa</t>
  </si>
  <si>
    <t>Manuel therapi. Olav Evjenth</t>
  </si>
  <si>
    <t>Grunnkurs ergonomi</t>
  </si>
  <si>
    <t>Basic body awereness therapy, level 1</t>
  </si>
  <si>
    <t>Recent advances in the evidence - based examination and treatment of the knee</t>
  </si>
  <si>
    <t>Introduction til bindevevsterapi</t>
  </si>
  <si>
    <t>Medicinsk Acupunktur</t>
  </si>
  <si>
    <t>Lungu og lungnasjúkdómar</t>
  </si>
  <si>
    <t>Mechanical properties of musculo sceletal tissues</t>
  </si>
  <si>
    <t>8 vikur</t>
  </si>
  <si>
    <t>Tækni í þágu fatlaðra. Greiningarstöð</t>
  </si>
  <si>
    <t>Chartered Society of Physiotherapy Validated Post-Registration Combined Manipulation Course. Level 1</t>
  </si>
  <si>
    <t>9 vikur</t>
  </si>
  <si>
    <t>Chartered Society of Physiotherapy Validated Post-Registration Combined Manipulation Course. Level 1- námsvinna</t>
  </si>
  <si>
    <t xml:space="preserve">Vika + vika. </t>
  </si>
  <si>
    <t>Chartered Society of Physiotherapy Validated Post-Registration Combined Manipulation Course. Level 2 (31,5 klst) + 40 klst námsvinna</t>
  </si>
  <si>
    <t>10 vikna nám með námsvinnu á miðju tímabili</t>
  </si>
  <si>
    <t>Þverfaglegur námskeiðsdagur um barnaliðgigt</t>
  </si>
  <si>
    <t>Move it to improve it. Peter Thybo námskeið</t>
  </si>
  <si>
    <t>Námskeið í lungnasjúkraþjálfun barna.</t>
  </si>
  <si>
    <t>Fagdagur CPOP</t>
  </si>
  <si>
    <t>Fagdagur barnasjúkraþjálfara í Osló</t>
  </si>
  <si>
    <t>Námskeið í sundþjálfun fatlaðra</t>
  </si>
  <si>
    <t>sundnámskeið er ekki metið til eininga</t>
  </si>
  <si>
    <t>Námskeið um sjúkraþjálfun barna með "asymmetri". Noregur</t>
  </si>
  <si>
    <t>Námskeið í tákn með tali. Noregur</t>
  </si>
  <si>
    <t>Námskeið í hópastarfi barna "Advanced group counceling skills". USA</t>
  </si>
  <si>
    <t>Master class, part I, cervicogenic headache and dizzines</t>
  </si>
  <si>
    <t>Námskeið í hnykkingum. Laurie Hartman</t>
  </si>
  <si>
    <t>3 dagar, vantar upplýsingar um fjölda klst.</t>
  </si>
  <si>
    <t>Friskis och Svettish motionledar utbildning steg 1 och 2</t>
  </si>
  <si>
    <t>Lattkurs Friskis og Svettish</t>
  </si>
  <si>
    <t>Rygg kurs Frisis og Svettish</t>
  </si>
  <si>
    <t>Vattenjumpa kurs Friskis og Svettish</t>
  </si>
  <si>
    <t>Intervju och samtalsmetodik. Goteborgs universited</t>
  </si>
  <si>
    <t>Psykologiska aspekter pa handikap. Göteborgs universited</t>
  </si>
  <si>
    <t>Traning som smartebehandling</t>
  </si>
  <si>
    <t>Grundkurs i neuropsykologi för sjukgymnaster</t>
  </si>
  <si>
    <t>Handledning - ett möte mellam manniskör</t>
  </si>
  <si>
    <t>Sjukgymnastik behandling vid spandingshuvudvark</t>
  </si>
  <si>
    <t>Integrerad ganganalys enligt Rancho Los Amigos och gangtraning enligt PNF</t>
  </si>
  <si>
    <t>Basal kroppskannedoms, terapeutisk kompetens</t>
  </si>
  <si>
    <t>Rehabilitering i watten</t>
  </si>
  <si>
    <t>Dokumentation - et led i kvalitetsutveckling av sjukgymnastik</t>
  </si>
  <si>
    <t>R1/R2 nedre, Diagnostic og behandlingav nedre delen av columna</t>
  </si>
  <si>
    <t>vika + 2 dagar</t>
  </si>
  <si>
    <t>R1/R2 övre, Diagnostic og behandlingav övre delen av columna</t>
  </si>
  <si>
    <t>Genomgangen orientering kurs i kognitiv psykoterapi</t>
  </si>
  <si>
    <t>Massage terapi</t>
  </si>
  <si>
    <t xml:space="preserve">Grunnnámskeið í nálastungumeðferð fyrir sjúkraþjálfara, Magnús Ólason, </t>
  </si>
  <si>
    <t>Námskeið í meðferð brunasjúklinga. Háskólasjúkrahúsið í Prag</t>
  </si>
  <si>
    <t>Líffræði hegðunar - upplag og uppeldi. Greiningar og ráðgjafarstöð ríkisins.</t>
  </si>
  <si>
    <t>Parkisons disease therapy course.</t>
  </si>
  <si>
    <t>Elli án verkja. Verkjameðferð aldraðra. EHÍ</t>
  </si>
  <si>
    <t>Heilabilun. Að lifa með reisn. EHÍ</t>
  </si>
  <si>
    <t>Fysisk aktivitet til svage ældre. FÍSÞ</t>
  </si>
  <si>
    <t>Lyftitækni - val og notun á hjálpartækjum. Össur og Guldman A/S</t>
  </si>
  <si>
    <t>Starfsumhverfi í öldrunarþjónustu. EHÍ</t>
  </si>
  <si>
    <t>Líkamsrækt og lífsgæði - ný viðhorf í endurhæfingu aldraðra. EHÍ</t>
  </si>
  <si>
    <t>Námskeið um parkinsons veiki. EHÍ</t>
  </si>
  <si>
    <t>Gjörhygli - mindfulness. Vinnustofa í samstarfi við HAM og Oxford cognitive terapy center. EHÍ</t>
  </si>
  <si>
    <t xml:space="preserve">Self – management programm for coping witt arthritis – Kate Lorig </t>
  </si>
  <si>
    <t>Kinesio taping advance (KT1)</t>
  </si>
  <si>
    <t>Réttindanám í sjúkraþjálfun á hestbaki fyrri hluti</t>
  </si>
  <si>
    <t>Færnimiðuð handleiðsla</t>
  </si>
  <si>
    <t>1 ár</t>
  </si>
  <si>
    <t>Nudd 1</t>
  </si>
  <si>
    <t>Stöðugleikaþjálfun mjóbaks</t>
  </si>
  <si>
    <t>Eðlilegar og afbrigðilegar öndunarhreyfingar, skoðun og þjálfun</t>
  </si>
  <si>
    <t>Pain mechanism and their physical management</t>
  </si>
  <si>
    <t>Obstetric Brachial Plexus study day</t>
  </si>
  <si>
    <t>Óhefðbundnar tjáskiptaleiðir</t>
  </si>
  <si>
    <t>Þroska og hegðunarfrávik barna, grunur-frumgreining-greining</t>
  </si>
  <si>
    <t>Vinnusálfræði og samskipti á vinnustað</t>
  </si>
  <si>
    <t>Meðferð í kjölfar heilablóðfalls</t>
  </si>
  <si>
    <t>Motor control and Motor learning. Getting Theory in to Clinical Practice.</t>
  </si>
  <si>
    <t>Þjónusta við börn með CP (cerebral palsy). Skipulag og samvinna.</t>
  </si>
  <si>
    <t>Hreyfiþroski barna yngri en 18 mánaða</t>
  </si>
  <si>
    <t>innan við 4 klst</t>
  </si>
  <si>
    <t>Einhverfa og skipulögð þjónusta</t>
  </si>
  <si>
    <t>Principles of seating &amp; positioning and pruduct training</t>
  </si>
  <si>
    <t>Nordic seating symposium</t>
  </si>
  <si>
    <t>Joga og íþróttaleikir leikskólabarna</t>
  </si>
  <si>
    <t>Fjölskyldumiðuð þjónusta - Ávinningur og áskoranir</t>
  </si>
  <si>
    <t>AACPDM 69. Annual meeting American Academy for cerebral palsy and developmental medicine.</t>
  </si>
  <si>
    <t>Pedi Cat</t>
  </si>
  <si>
    <t>Orthopaedic medicine international, OMl, Spesialist i Ortopedisk medisin. B6klegt og klinisk nám.</t>
  </si>
  <si>
    <t>Nálastungunám vid Scandinavian College of Acupuncture-Copenhagen (sj6 yfl rlit og stadfestingu-deklaration fr6 sk6lasti6ra.Carsten Lauborel</t>
  </si>
  <si>
    <t>The S -E-T Concept (Sling Exercise Therapy using the TerapiMaster System)</t>
  </si>
  <si>
    <t>McKenzie - Mechanical diagnosis and therapy - Part A - The lumbar spine</t>
  </si>
  <si>
    <t>Mobilisation af the Nervous System</t>
  </si>
  <si>
    <t>Patellofermorale smerter ad modum Jenny Mc Connel</t>
  </si>
  <si>
    <t>lnjekjonsterapi, Klinisk Ortopedisk Medisin</t>
  </si>
  <si>
    <t>Idrettsmedisinsk höstkongress, Bergen</t>
  </si>
  <si>
    <t>Ráðstefnur ekki metnar til eininga</t>
  </si>
  <si>
    <t>Idrettsmedisinsk höstkongress, Hamar</t>
  </si>
  <si>
    <t>Idrettsmedisinsk höstkongress, Osló</t>
  </si>
  <si>
    <t>CMSS 2008, The 9th Scandinavian congress of Medicine and Science in sport</t>
  </si>
  <si>
    <t>OMI ryggkongress</t>
  </si>
  <si>
    <t>OMI kongress</t>
  </si>
  <si>
    <t>Námskeið fyrir protesunotendur, þjálfun og eftirfylgni hjá endurhæfðum sjúklingum</t>
  </si>
  <si>
    <t xml:space="preserve">Greining og meðhöndlun á hálshrygg, kjálkalið, brjósthrygg og öxl. </t>
  </si>
  <si>
    <t>Decongestive Physiotherapy</t>
  </si>
  <si>
    <t>McKenzie A</t>
  </si>
  <si>
    <t>McKenzie B</t>
  </si>
  <si>
    <t>McKenzie C</t>
  </si>
  <si>
    <t>Nálastungur (Meridian system)</t>
  </si>
  <si>
    <t>Nálastungur (Orthopedic sjúkdómar)</t>
  </si>
  <si>
    <t>McKenzie D</t>
  </si>
  <si>
    <t>McKenzie E</t>
  </si>
  <si>
    <t>Kinesio taping basic</t>
  </si>
  <si>
    <t>Acupunkture</t>
  </si>
  <si>
    <t>Somatic trauma therapy</t>
  </si>
  <si>
    <t>3 x 4 dagar, 2008-2009</t>
  </si>
  <si>
    <t>Fysiurgisk efterbehandling af patienter opererde for brostcancer</t>
  </si>
  <si>
    <t>Using mindfulness and the body to support change</t>
  </si>
  <si>
    <t>Námskeið um liknarmedferð</t>
  </si>
  <si>
    <t>Greining, úrræði og æfingameðferð fyrir mjóhrygg, brjósthrygg, háls og axlagrind. FíSÞ</t>
  </si>
  <si>
    <t>2 dagar. Vika gefur aldrei meira en 2 einingar</t>
  </si>
  <si>
    <t>Pathophysiology and Mechanic of the Shoulder með Robert A Donatelli. FÍSÞ.</t>
  </si>
  <si>
    <t>Ekki samþykkt sem viðbótarmenntun</t>
  </si>
  <si>
    <t>S04121 inleidning de phychologie</t>
  </si>
  <si>
    <t>Opinn háskóli</t>
  </si>
  <si>
    <t>S02112 inleidning sociologie</t>
  </si>
  <si>
    <t>S092221 social psychologie</t>
  </si>
  <si>
    <t xml:space="preserve">S0511 pedagoglek van de levensloop </t>
  </si>
  <si>
    <t>FISÞ</t>
  </si>
  <si>
    <t>Shiatsu massage</t>
  </si>
  <si>
    <t>Ekki metið sem viðbótarnám við sjúkraþjálfun</t>
  </si>
  <si>
    <t>Footreflexology</t>
  </si>
  <si>
    <t>Cranio sacral therapy level 1</t>
  </si>
  <si>
    <t>Cranio sacral therapy level 2</t>
  </si>
  <si>
    <t>Hot spring bio aquatic exploration workshop</t>
  </si>
  <si>
    <t>Somato Emotional release level 1</t>
  </si>
  <si>
    <t>Somato Emotional release level 2</t>
  </si>
  <si>
    <t>The brain speaks</t>
  </si>
  <si>
    <t>Advanced cranio sacral therapy</t>
  </si>
  <si>
    <t>Cranio sacral therapy pediatrics</t>
  </si>
  <si>
    <t>Neural manipulation, NM2</t>
  </si>
  <si>
    <t>Visceral manipulation, abdomen 2</t>
  </si>
  <si>
    <t>Integrative Interrions LLC</t>
  </si>
  <si>
    <t>Craniosacral therapy - touching the brain 1</t>
  </si>
  <si>
    <t>The Way to Move for Sport</t>
  </si>
  <si>
    <t>Master course in applied health nutrition</t>
  </si>
  <si>
    <t>Ekki metið sem viðbótarnám í sjúkraþjálfun</t>
  </si>
  <si>
    <t>Meðferð fyrir efri hálshrygg</t>
  </si>
  <si>
    <t>Kinetic control movement dysfunction course</t>
  </si>
  <si>
    <t>Preventive cardiology, cardiac rehabilitation and sports cardiology</t>
  </si>
  <si>
    <t>Top 20 DN - dry needling</t>
  </si>
  <si>
    <t>Reiðþjálfun og reiðmennska fatlaðra</t>
  </si>
  <si>
    <t>Íþróttafélag fatlaðra/Hestamiðstöð Íslands</t>
  </si>
  <si>
    <t>Hartmans Master class in manipulative techniques: lower body</t>
  </si>
  <si>
    <t>Námskeið í hjartahnoði</t>
  </si>
  <si>
    <t>Telst ekki sem viðbótarnám við sjúkraþjálfun</t>
  </si>
  <si>
    <t>nýtt</t>
  </si>
  <si>
    <t>Húmor og heilsa</t>
  </si>
  <si>
    <t>Smoking cessation training for nurces and other health professionals</t>
  </si>
  <si>
    <t>Fyrirlestrartækni</t>
  </si>
  <si>
    <t>Húmor og heilsa (Lækningahúmor)</t>
  </si>
  <si>
    <t>Hallwick-Metoden. Meðferð í vatni</t>
  </si>
  <si>
    <t>Tímalengd vantar</t>
  </si>
  <si>
    <t>BK-1 Líkamsvitund</t>
  </si>
  <si>
    <t>Íþróttir fatlaðra</t>
  </si>
  <si>
    <t>Cancer and physical activity</t>
  </si>
  <si>
    <t>Brjóstameðferð Ad Modum Kirsten Toersleff</t>
  </si>
  <si>
    <t>Nordiskt Möte for fysioterapeuter inom respirationsomrodet</t>
  </si>
  <si>
    <t>Vinnusálfræði</t>
  </si>
  <si>
    <t>Heilsusálfræði</t>
  </si>
  <si>
    <t>Efnaskipti og krabbamein</t>
  </si>
  <si>
    <t>Astmi og atmalyf</t>
  </si>
  <si>
    <t>Málþing um sár og sárameðferð</t>
  </si>
  <si>
    <t>Taugafræðileg einkenni eftir heilaskaða</t>
  </si>
  <si>
    <t>Námskeið í minnissjúkdómum og heilabilun. Ummönnun erfiðra sjúklinga.</t>
  </si>
  <si>
    <t>Mobilisations with movement, SNAGS etc. Advanced.</t>
  </si>
  <si>
    <t>Understanding pain: From biology to care. Part 1</t>
  </si>
  <si>
    <t>Námskeið í sogæðunuddi og bjúgmeðferð</t>
  </si>
  <si>
    <t>Multi joint synergies in alignment and coordination</t>
  </si>
  <si>
    <t>Hjarta og lungnaendurhæfing</t>
  </si>
  <si>
    <t>EKG túlkun: Lífeðlisfræði, tækni og túlkun</t>
  </si>
  <si>
    <t>Sykursýki</t>
  </si>
  <si>
    <t>Feldenkrais</t>
  </si>
  <si>
    <t>Ekki metið sem viðbótarnám við sjúkraþjálfun???</t>
  </si>
  <si>
    <t>Hlutverk sjúkraþjálfara í heilbrigðisþjónstu á 21.öldinni, heilsa hreyfing og fræðsla.</t>
  </si>
  <si>
    <t>Lausnarleitarnám (problem based learning)</t>
  </si>
  <si>
    <t>NAI. Lower quadrant, level 1, Part A</t>
  </si>
  <si>
    <t>21 CEU = 42 ECTS</t>
  </si>
  <si>
    <t>NAI. Lower quadrant, level 1, Part B</t>
  </si>
  <si>
    <t>NAI. Post motor vehicle accident cervical disfunction</t>
  </si>
  <si>
    <t>NAI. Lower quadrant, level 2, Part A</t>
  </si>
  <si>
    <t>Advanced management of breast cancer rehabilitation</t>
  </si>
  <si>
    <t>1,8 CEU = 3,6 ECTS</t>
  </si>
  <si>
    <t>Functional rehabilitation of the shoulder</t>
  </si>
  <si>
    <t>The McConnel patellofemoral treatment plan</t>
  </si>
  <si>
    <t>Medical screening and differential diagnosis</t>
  </si>
  <si>
    <t>Ekki staðfesting á námskeiði</t>
  </si>
  <si>
    <t>Mulligan concept, lower quadrant, mobilization with movements...</t>
  </si>
  <si>
    <t>Mulligan concept, upper quadrant, mobilization with movements...</t>
  </si>
  <si>
    <t>The running course - The next step</t>
  </si>
  <si>
    <t>1,5 CEU = 3 ECTS</t>
  </si>
  <si>
    <t>Speed, agility and quickness training</t>
  </si>
  <si>
    <t>Recent advances in the treatment of the shoulder and knee</t>
  </si>
  <si>
    <t>Aðferðir Bobath í þjálfun barna II</t>
  </si>
  <si>
    <t>Swiss ball</t>
  </si>
  <si>
    <t>Einhverfa og tengdar fatlanir</t>
  </si>
  <si>
    <t>Sjúkraþjálfun í heilsugæslu</t>
  </si>
  <si>
    <t>Hegðun - Erfðir og umhverfi</t>
  </si>
  <si>
    <t>Skipulögð kennsla - Greiningarstöð</t>
  </si>
  <si>
    <t>Atferlisþjálfun fyrir börn með einhverfu</t>
  </si>
  <si>
    <t>Snemmtæk íhlutun í daglegu starfi - Greiningarstöð</t>
  </si>
  <si>
    <t>Seating positioning</t>
  </si>
  <si>
    <t xml:space="preserve">Torticollis and plagiocephaly – Education Resources </t>
  </si>
  <si>
    <t>Fysioterapi for  barn med funksjonsnedsettelse 0-6 år framhaldsnámsskeið – NFF</t>
  </si>
  <si>
    <t>Samskipti foreldra og barna – Endurmenntun HÍ</t>
  </si>
  <si>
    <t>Fysioterapi for barn med funksjonsnedsettelse 0-6 år – Norsk fysioterapi forbund</t>
  </si>
  <si>
    <t>Fysioterapi for barn med funksjonsnedsettelse – Norsk fysioterapi forbund</t>
  </si>
  <si>
    <t>Tvær 5 daga lotur, 6 mánaða millibil</t>
  </si>
  <si>
    <t>Introduksjonskurs i Halliwick metoden (motor control í vatni) - Akershus universitetssykehus</t>
  </si>
  <si>
    <t>Oppfølging av premature – Akershus universitetssykehus</t>
  </si>
  <si>
    <t>Bevegelsesutvikling Del I – Norsk fysioterapiforbund</t>
  </si>
  <si>
    <t>Bevegelsesutvikling Del II – Norsk fysioterapiforbund</t>
  </si>
  <si>
    <t>Praksisveiledning for fysioterapeuter – Akershus universitetssykehus</t>
  </si>
  <si>
    <t>Møte barns protest og snu til vellykket behandling – Landsgruppen for fysioterpeuter med Vojtautdanning</t>
  </si>
  <si>
    <t>Sherborne Development Movement – Oppsal Fysikalske Institutt</t>
  </si>
  <si>
    <t>Torticollis – en funksjonsnedsforstyrrelse i cervical columna – Fysioterapiavdelingen Akershus universitetssykehus</t>
  </si>
  <si>
    <t xml:space="preserve"> </t>
  </si>
  <si>
    <t>Fysioterapi for barn og unge med lungesykdommer</t>
  </si>
  <si>
    <t>Námstefna um setstöður</t>
  </si>
  <si>
    <t>Orthopedic medicine - Erson, hálshryggur</t>
  </si>
  <si>
    <t>Orthopedic medicine - Erson, Lendhryggur, bak og mjöðm</t>
  </si>
  <si>
    <t>Jay-púða námsskeið – Bergfell og Sunrise Medical</t>
  </si>
  <si>
    <t>Spelkusmíði – Smith&amp;Nephew/ Hjálpartækjabankinn / Össur</t>
  </si>
  <si>
    <t xml:space="preserve">Videreutdanning i fysioterapi for barn – Høgskolen i Oslo </t>
  </si>
  <si>
    <t>Eitt ár</t>
  </si>
  <si>
    <t>Nýjungar í astma og ofnæmislækningum. Orsakir, reining og meðferð</t>
  </si>
  <si>
    <t>Leikur og félagsfærni barna með einhverfurófs raskanir</t>
  </si>
  <si>
    <t>Kognitiv samtalsmetodik inom primervarden</t>
  </si>
  <si>
    <t>Sjukgymnastik, smarta- smartabehandlingsstragier</t>
  </si>
  <si>
    <t>3 mánuðir</t>
  </si>
  <si>
    <t>Akupunktur och smatrabehandling</t>
  </si>
  <si>
    <t>5 mánuðir</t>
  </si>
  <si>
    <t>Sektionen inom LSR, for ortopedisk medicin, R2</t>
  </si>
  <si>
    <t>Leikir frá Gerlev Legerpark</t>
  </si>
  <si>
    <t>Styrktarþjálfun unglinga</t>
  </si>
  <si>
    <t>Hjólastólanámskeið. Jón Eiríksson</t>
  </si>
  <si>
    <t>????</t>
  </si>
  <si>
    <t>Ráðstefna um hreyfinám og hreyfiþroska barna</t>
  </si>
  <si>
    <t>??? Íþróttaakademían</t>
  </si>
  <si>
    <t>Þroskahömlun. Greiningarstöð.</t>
  </si>
  <si>
    <t>Fátíðar Fatlanir og sjúkdómar</t>
  </si>
  <si>
    <t>Góð og árangursrík samskipti</t>
  </si>
  <si>
    <t>Félags og tilfinningavandi barna með CP</t>
  </si>
  <si>
    <t>CAT-kassinn</t>
  </si>
  <si>
    <t>Jákvæð agastjórnun. EHÍ</t>
  </si>
  <si>
    <t>Grundkurs i idrætsfysioterapy</t>
  </si>
  <si>
    <t>Diagnostic af columnas led</t>
  </si>
  <si>
    <t>Maitland peripheral joint mobilisation</t>
  </si>
  <si>
    <t>Haldið á tveim vikum</t>
  </si>
  <si>
    <t>Mobiliseringsbehandling af ekstremitetsled</t>
  </si>
  <si>
    <t>Mobiliseringsbehandling af columna</t>
  </si>
  <si>
    <t>Maitland introductory course. Columna and Sacroiliac joint.</t>
  </si>
  <si>
    <t>Kennsluaðferðir, framsögn og framsetning efnis</t>
  </si>
  <si>
    <t>Röskun á einhverfurófi</t>
  </si>
  <si>
    <t>Dip osteopractic</t>
  </si>
  <si>
    <t>Hartmans Master class in manipulative techniques: upper body</t>
  </si>
  <si>
    <t>MSK ultrasound imaging in sports medicine - upper limp</t>
  </si>
  <si>
    <t>Líkamsgreining og meðferð á einennum frá mjóbaki og mjaðmargrind</t>
  </si>
  <si>
    <t>Nóv 2006-mar2007</t>
  </si>
  <si>
    <t>Dry needling</t>
  </si>
  <si>
    <t>Mulligan. Lower quadrant</t>
  </si>
  <si>
    <t>Mulligan. Upper quadrant</t>
  </si>
  <si>
    <t>Ekki metið sem framhaldsmenntun</t>
  </si>
  <si>
    <t>Master class, part II, cervicogenic headache and dizzines</t>
  </si>
  <si>
    <t>Grunnnámskeið í skoðun á kjálka, hálsi og efri brjósthrygg (Eyþór Kristjánsson)</t>
  </si>
  <si>
    <t>Grindarverkir, skoðun og meðferð</t>
  </si>
  <si>
    <t>Mechanism Based Manual Therapy - Mjóbak og mjaðmargrind</t>
  </si>
  <si>
    <t>The temporalmandipular joint, a physiotherapists perspective</t>
  </si>
  <si>
    <t>Framhaldsnám í stoðkerfisfræðum. Hluti 1</t>
  </si>
  <si>
    <t>9/2 2018 - 25/5 2018</t>
  </si>
  <si>
    <t>Framhaldsnám í stoðkerfisfræðum. Hluti 2</t>
  </si>
  <si>
    <t>23/11 2018 - 29/3 2019</t>
  </si>
  <si>
    <t>Open and closed kinetic chain exercise in early-stage and middle-stage knee rehabilitation</t>
  </si>
  <si>
    <t>The shoulder, Jeremy Lewis</t>
  </si>
  <si>
    <t>Fascia Integration Therapy - Level I</t>
  </si>
  <si>
    <t>Kinetic contol. Multi joint synergies in alignment and co-ordination</t>
  </si>
  <si>
    <t>dagar</t>
  </si>
  <si>
    <t>Balance rehabilitation, translating research into clinical practice</t>
  </si>
  <si>
    <t>Kinetic Control</t>
  </si>
  <si>
    <t>3 vikur</t>
  </si>
  <si>
    <t>Postpartum corrective exercise specialist</t>
  </si>
  <si>
    <t>27/5-19/8 2019</t>
  </si>
  <si>
    <t>1,9 CEU x 2</t>
  </si>
  <si>
    <t>Postpartum corrective exercise specialist - Pregnancy section</t>
  </si>
  <si>
    <t xml:space="preserve">Fascia Integration Therapy </t>
  </si>
  <si>
    <t>Nálastungunámskeið, AACP, 80 hour Basic Acupuncture Course</t>
  </si>
  <si>
    <t>Fasciatherapy Level 1</t>
  </si>
  <si>
    <t>Einstaklingsmiðuð öldrunarþjónusta EHÍ</t>
  </si>
  <si>
    <t>Árangursrík liðsheild EHÍ</t>
  </si>
  <si>
    <t>Hjarta og æðasjúkdómar EHÍ</t>
  </si>
  <si>
    <t>Myndgreining á miðtaugakerfi</t>
  </si>
  <si>
    <t>Alzheimer sjúkdómur, yfirit, greining meðferð EHÍ</t>
  </si>
  <si>
    <t>Lyfjalaus meðferð við svefnleysi EHÍ</t>
  </si>
  <si>
    <t>Stjórnun ónæmissvars til heilsueflingar EHÍ</t>
  </si>
  <si>
    <t>Hugur og heilbrigði  EHÍ</t>
  </si>
  <si>
    <t>sep 2019-mar 2020</t>
  </si>
  <si>
    <t>Þolfimiráðstefna</t>
  </si>
  <si>
    <t>Sjálfshjálp við depurð og kvíða (EHÍ)</t>
  </si>
  <si>
    <t>Fötlun, langvarandi veikindi og meðvirkar fjölskyldur (EHÍ)</t>
  </si>
  <si>
    <t>Ferlimiðuð handleiðsla (process orientated supervision) (AKK sjþj.)</t>
  </si>
  <si>
    <t>Ferlimiðuð handleiðsla (process orientated supervision (AKK sjþj.)</t>
  </si>
  <si>
    <t>3 ár</t>
  </si>
  <si>
    <t>Notkun raförvunar við enduræfingu "Funct.electr.stim." (EHÍ)</t>
  </si>
  <si>
    <t>Brautargengi (iðntæknistofnun*)</t>
  </si>
  <si>
    <t>Basic-Body Awareness therapy &amp; Body Awareness Rating scales (FÍSÞ)</t>
  </si>
  <si>
    <t>Basic-Body Awareness therapy og Tái chi (FÍSÞ)</t>
  </si>
  <si>
    <t>Vefir vitundarinnar - Lífeðlisfræði streitu (EHÍ)</t>
  </si>
  <si>
    <t>Fötlun, langvarandi veikindi og meðvirkar fjölsk.- framh.  (EHÍ)</t>
  </si>
  <si>
    <t>2 mánuðir</t>
  </si>
  <si>
    <t>Samskipti á kvennavinnustað (EHÍ)</t>
  </si>
  <si>
    <t>Námskeið 3 í líkamsvitund - psychotonie (Félag íslenskra sjþj)</t>
  </si>
  <si>
    <t>Stjórnun Starfsmannamála (manauðsstjórnun)</t>
  </si>
  <si>
    <t>Fundarstjórnun og þáttaka (Stjórnunarfélag Íslands)</t>
  </si>
  <si>
    <t>Námskeið í líkamsvitund - psychotonie (Félag íslenskra sjþj)</t>
  </si>
  <si>
    <t>UPPFÆRSLA W 3.XX TIL WIN 95 (rafiðnaðarskólinn)</t>
  </si>
  <si>
    <t>Fysio Flow - Træningsinterventrion relateret til myofascielle forbindelser</t>
  </si>
  <si>
    <t>Taichi for arthritis - Instructur/Leader Course</t>
  </si>
  <si>
    <t>Viðbrögð við bráðatilfellum utan sjúkrahúsa</t>
  </si>
  <si>
    <t>Vísindadagur RHLÖ - Byltur og þjálfun</t>
  </si>
  <si>
    <t>Utbildningsintyg steg 1 - Basal kropskännedom</t>
  </si>
  <si>
    <t>30 vikur</t>
  </si>
  <si>
    <t>Líkamsvitund, Námskeið I (Basic-Body Awareness therapy, B-BAT)</t>
  </si>
  <si>
    <t>Vekefnastjórnun fyrir sjálfstætt starfandi eldhuga (EHÍ)</t>
  </si>
  <si>
    <t>Hugur og heilbrigði - gerðu gott líf betra (EHÍ)</t>
  </si>
  <si>
    <t>Kulnun í starfi:  Orsök, áhættuþættir og einkenni  (EHÍ)</t>
  </si>
  <si>
    <t>Strjórnun ónæmissvars til heilsueflinar. (EHÍ)    (sjá staðfestingu frá EHÍ)</t>
  </si>
  <si>
    <t>Sorg og sorgarviðbrögð barna og unglinga (EHÍ)</t>
  </si>
  <si>
    <t>Nýttu verkfærakistu gogle fyrir skjölin þín  (EHÍ)</t>
  </si>
  <si>
    <t>Gagnýnin hugsun við ákvarðanatöku (EHÍ)</t>
  </si>
  <si>
    <r>
      <t>Vellíðan og velgengni í starfi m</t>
    </r>
    <r>
      <rPr>
        <sz val="11"/>
        <color rgb="FF000000"/>
        <rFont val="Times New Roman"/>
        <family val="1"/>
      </rPr>
      <t>eð jákv.sálfr.og núvitund að leiðarljósi (EHÍ)</t>
    </r>
  </si>
  <si>
    <t>Sáttamiðlun.    (EHÍ)   (sjá staðfestingu frá EHÍ)</t>
  </si>
  <si>
    <t>Að finna tilgang í vinnunni (e.Positive Job Crafting) (EHÍ)</t>
  </si>
  <si>
    <t>Að vaxa og n á árangri með aukinni þrautseigju (EHÍ)</t>
  </si>
  <si>
    <t>Outlook - nýttu möguleikana (EHÍ)</t>
  </si>
  <si>
    <t>Vönduð íslenska - tölvupóstar og stuttir textar (EHÍ)</t>
  </si>
  <si>
    <r>
      <t xml:space="preserve">Leiðtogafærni. </t>
    </r>
    <r>
      <rPr>
        <sz val="11"/>
        <color rgb="FF000000"/>
        <rFont val="Times New Roman"/>
        <family val="1"/>
      </rPr>
      <t>Leið að aukinni sjálfsþekkingu og árangursríkri stjórnun (EHÍ)</t>
    </r>
  </si>
  <si>
    <t>Stjórnun fyrir nýja stjórnendur (EHÍ)</t>
  </si>
  <si>
    <t>Markviss framsögn (EHÍ)</t>
  </si>
  <si>
    <t>Val á rekstrarformi fyrir atvinnustarfsemi (EHÍ)</t>
  </si>
  <si>
    <t>Stefnumótun í eigi nlífi:  Snúðu vörn í sókn - Aukanámskeið (EHÍ)</t>
  </si>
  <si>
    <t>Árangursrík liðsheild:  Leiðin að silfrinu (EHÍ)</t>
  </si>
  <si>
    <t>Fyrirlestrar með PowerPoint - grunnnámskeið (EHÍ)</t>
  </si>
  <si>
    <t xml:space="preserve">Samskipti og miðlun leiðtoga (Háskólinn á Bifröst) </t>
  </si>
  <si>
    <t>Pain Science Education</t>
  </si>
  <si>
    <t>Fysio Flown Online + Live</t>
  </si>
  <si>
    <t>Fascia Integration Therapy, Level II</t>
  </si>
  <si>
    <t>Anatomy Trains in Structure and Function</t>
  </si>
  <si>
    <t>The Shoulder Complex doesn´t have to be complicated</t>
  </si>
  <si>
    <t>The Pain Picture: Exploring Complex Pain States</t>
  </si>
  <si>
    <t>ACT Acceptance and Commitment Therapy</t>
  </si>
  <si>
    <t>Jákvæð heilsa EHÍ</t>
  </si>
  <si>
    <t>The pain picture: Exploring complex Pain States</t>
  </si>
  <si>
    <t>Námskeið á Vegum Fagforum for Idrætsfysioterapi: Idrætsfysioterapi i relation til fod-/ankelomradet</t>
  </si>
  <si>
    <t>Námskeið á Vegum Fagforum for Idrætsfysioterapi: Introduction til idrætsfysioterapi og kurserne relateret til idrætsfysioterapi til forskellige kropsregioner</t>
  </si>
  <si>
    <t>Námskeið á Vegum Fagforum for Idrætsfysioterapi: Taping</t>
  </si>
  <si>
    <t>Námskeið á Vegum Fagforum for Idrætsfysioterapi: Idrætsfysioterapi i relation til skulderomradet</t>
  </si>
  <si>
    <t>Brian´s Mulligan concept of mobilization with movements, NAGS, SNAGS etc. INTRO 1</t>
  </si>
  <si>
    <t>Brian´s Mulligan concept of mobilization with movements, NAGS, SNAGS etc. Upper quadrant</t>
  </si>
  <si>
    <t>Kinesio Tape Fundamentals (KT1)</t>
  </si>
  <si>
    <t>Ankle Masterclass</t>
  </si>
  <si>
    <t>Concussion: Advances in identification and management</t>
  </si>
  <si>
    <t>SMT-1. High-Velocity Low-Amplitude Thrust and Manipulation of cervical, thoracic, lumbal and SI joint</t>
  </si>
  <si>
    <t>Greining og meðferð á hrygg, MT</t>
  </si>
  <si>
    <t>4-6 tímat í viku</t>
  </si>
  <si>
    <t>x</t>
  </si>
  <si>
    <t xml:space="preserve">Ferlimiðuð handleiðsla </t>
  </si>
  <si>
    <t>Meira en vika</t>
  </si>
  <si>
    <t>Sjálfvanræksla aldraðra</t>
  </si>
  <si>
    <t>Áhugahvetjandi samtalstækni, að breyta lifnaðarháttum</t>
  </si>
  <si>
    <t>Insular - move, slide, breathe. Fascia in physiotherapy</t>
  </si>
  <si>
    <t>Reconciling biomechanics with pain science</t>
  </si>
  <si>
    <t>The shoulder, Adam Meakins</t>
  </si>
  <si>
    <t>Námskeið um heilablóðfall, EHÍ</t>
  </si>
  <si>
    <t>The shoulder: Theory and practice. Jeremy Lewis</t>
  </si>
  <si>
    <t>Insular-move, slide, breathe. Fascias in physiotherapy</t>
  </si>
  <si>
    <t>The temporomandibular joint</t>
  </si>
  <si>
    <t>Managing complex lympodema. University of Glasgow</t>
  </si>
  <si>
    <t>sept 21-maí 22</t>
  </si>
  <si>
    <t>Lympodema specialist practice. University of Glasgow</t>
  </si>
  <si>
    <t>sept 21-maí 23</t>
  </si>
  <si>
    <t>Sports Medicine 8FA254, Linköping University</t>
  </si>
  <si>
    <t>Pain and pain management 8FA306, Linköping University</t>
  </si>
  <si>
    <t>Physiotherapy – Clinical Evaluation and Measurment Methodology 8FA255, Linköping University</t>
  </si>
  <si>
    <t>Low Back Pain – Examination and Clinical Management, Linköping University</t>
  </si>
  <si>
    <t>Physiotherapy in Neurlogocial Disabilities, Linköping University</t>
  </si>
  <si>
    <t>Inequality in health HL8003,Halmstad University</t>
  </si>
  <si>
    <t>Health and Lifestyle HL8002, Halmstad University</t>
  </si>
  <si>
    <t>Fascia Integration Therapy - Level III</t>
  </si>
  <si>
    <t>Fascia Integration Therapy - Level II</t>
  </si>
  <si>
    <t>Dry needling og nálastungur í eyra</t>
  </si>
  <si>
    <t>Prague school to athletic development upper and lower quarter kinetic chains</t>
  </si>
  <si>
    <t>Prague school to athletic development part A core, lecture/lab course</t>
  </si>
  <si>
    <t>Graston techniques, M1 basic training (IASTM)</t>
  </si>
  <si>
    <t>DN1: Dry needling for craniofascial, cervicothoracic and UE conditions</t>
  </si>
  <si>
    <t>DN2: Dry needling for lumbopelvic and lower extremity conditions</t>
  </si>
  <si>
    <t>Integrating biomechanical knowledge in knee rehabilitation process</t>
  </si>
  <si>
    <t>Mulligan upper quarter</t>
  </si>
  <si>
    <t>Spinal manipulative therapy 1</t>
  </si>
  <si>
    <t>Spinal manipulative therapy 2</t>
  </si>
  <si>
    <t>Spinal manipulative therapy 3</t>
  </si>
  <si>
    <t>Kinesio taping 1+2</t>
  </si>
  <si>
    <t>Proprioception and neuromuscular control in knee functional joint stability</t>
  </si>
  <si>
    <t>Diastasis rectus abdominis and the implications for low back and pelvic health- whats the solution?</t>
  </si>
  <si>
    <t>Þarmaþing-örveruflóra þarmanna skoðuð í samhengi</t>
  </si>
  <si>
    <t>The cranium, neck and upper thorax, clinical mentorship in the integrated systems model</t>
  </si>
  <si>
    <t>GLAD-kurset</t>
  </si>
  <si>
    <t>The ism series clinical mentorship in the integrated systems model</t>
  </si>
  <si>
    <t>3 fjögurra daga lotur</t>
  </si>
  <si>
    <t>200hr yoga teacher training</t>
  </si>
  <si>
    <t>Ekki framhaldsmenntun í sjúkraþjálfun</t>
  </si>
  <si>
    <t>30hr backbending yoga alliace</t>
  </si>
  <si>
    <t>Otago æfingameðferð fyrir eldri borgara í byltuhættu</t>
  </si>
  <si>
    <t>Treating the shoulder pain free</t>
  </si>
  <si>
    <t>Bekkenrelatere smerter</t>
  </si>
  <si>
    <t>Kinesio taping fundamentals and advanced (KT 1 &amp; KT 2)</t>
  </si>
  <si>
    <t>Physical Ac4vity during pregnancy</t>
  </si>
  <si>
    <t xml:space="preserve">Kinesiology taping during pregnancy </t>
  </si>
  <si>
    <t>Postnatal activity</t>
  </si>
  <si>
    <t>Námskeið í kvennsjúkdóma- og fæðingarsjúkraþjálfun</t>
  </si>
  <si>
    <t>Breathing and the Diaphragm: Orthopedic and Pelvic Therapists</t>
  </si>
  <si>
    <t>Bowel Pathology and Function</t>
  </si>
  <si>
    <t>Pelvic Floor Level 2A</t>
  </si>
  <si>
    <t xml:space="preserve">Unlocking Human Masterclass </t>
  </si>
  <si>
    <t>Dynamic taping, level 1</t>
  </si>
  <si>
    <t>Athletic Pelvis</t>
  </si>
  <si>
    <t>Hartmans masterclass in manipulative techniques, lower body. CPDO, professional development for manual and physical therapists</t>
  </si>
  <si>
    <t>Graston technique M1. Sport Pharma as Danmark</t>
  </si>
  <si>
    <t>Running repairs</t>
  </si>
  <si>
    <t>Modern manual therapy</t>
  </si>
  <si>
    <t>Pain physiotherapy advanced</t>
  </si>
  <si>
    <t>Heilabilun - að lifa með reisn EHÍ</t>
  </si>
  <si>
    <t>Hreyfiþroski æviskeiðs EHÍ</t>
  </si>
  <si>
    <t>Hjálp til sjálfshjálpar, námskeið fyrir fagfólk um notkun handbókar um hugræna atferlismeðferð</t>
  </si>
  <si>
    <t>DN-1 dry needling for craniofacial, cervicothoracic and UE conditions: An evidence based approach</t>
  </si>
  <si>
    <t>DN-1 dry needling for lumbopelvic and lower extremity conditions: An evidence based approach</t>
  </si>
  <si>
    <t>Strenght and conditioning for physiotherapists</t>
  </si>
  <si>
    <t>Listening teqnicues 1: An integrative approach to evaluation (LT1)</t>
  </si>
  <si>
    <t>Pulmonary rehabilitation</t>
  </si>
  <si>
    <t>EKG túlkun</t>
  </si>
  <si>
    <t xml:space="preserve">Mechanical diagnosis and therapy part A </t>
  </si>
  <si>
    <t>Mechanical diagnosis and therapy part B</t>
  </si>
  <si>
    <t>Tvö námskeið sömu viku</t>
  </si>
  <si>
    <t xml:space="preserve">Mobiliserings behandling af columnas led </t>
  </si>
  <si>
    <t xml:space="preserve">Diagnostik af colunma </t>
  </si>
  <si>
    <t xml:space="preserve">Mobiliserings behandling af ekstremetetsleddene </t>
  </si>
  <si>
    <t>Fascia Integration Therapy, Level I</t>
  </si>
  <si>
    <t>Professional diploma in strength and conditioning</t>
  </si>
  <si>
    <t>Top 20 DN (Dry needling)</t>
  </si>
  <si>
    <t>Introduksjons kurs i dyreassisterte intervensjoner, Endurmenntun NMBU</t>
  </si>
  <si>
    <t>Dyreassisterte intervensjoner med hund, Endurmenntun NMBU</t>
  </si>
  <si>
    <t>Hesteassisterte intervensjoner, Endurmenntun NMBU</t>
  </si>
  <si>
    <t>DNS Pediatric course part 1</t>
  </si>
  <si>
    <t>DNS Pediatric course part 2</t>
  </si>
  <si>
    <t>Children and mental health</t>
  </si>
  <si>
    <t>NTD Neurodevelopmental Treatment and Diagnosis</t>
  </si>
  <si>
    <t>12 dagar</t>
  </si>
  <si>
    <t>Proprioceptive Deep Tendon Reflex Advanced</t>
  </si>
  <si>
    <t>Proprioceptive Deep Tendon Reflex Intermediate</t>
  </si>
  <si>
    <t>2,5 mánuðir</t>
  </si>
  <si>
    <t>Proprioceptive Deep Tendon Reflex Basic</t>
  </si>
  <si>
    <t>Hypotonia / Preemie</t>
  </si>
  <si>
    <t>Vantar tímafjölda</t>
  </si>
  <si>
    <t>Three Dimensional manual therapy for foot defects in children on neurophysiological basis - ‚Zukunft-Huber’ method</t>
  </si>
  <si>
    <t>ECFS 2020 Digital Conference</t>
  </si>
  <si>
    <t>Ráðstefnur ekki samþykktar</t>
  </si>
  <si>
    <t>MNRI Neurotactile Integration</t>
  </si>
  <si>
    <t>MNRI Oral Facial Reflex Integration Level 1</t>
  </si>
  <si>
    <t>Diagnostic Assessment of Sensory Motor Integration processes in terms of neurodevelopment</t>
  </si>
  <si>
    <t>Kinesiology of the upper limb and hand and the forms of functional therapeutic work in terms of postural aspect</t>
  </si>
  <si>
    <t>Child with hypotonia- with reduced postural muscle tone- methods and program of therapeutic interactions</t>
  </si>
  <si>
    <t>Mulligan, lower quarter</t>
  </si>
  <si>
    <t>Mulligan, upper quarter</t>
  </si>
  <si>
    <t>Physical treatment of headache</t>
  </si>
  <si>
    <t>The Adult hip patient</t>
  </si>
  <si>
    <t>Motor control training for low back and pelvic pain</t>
  </si>
  <si>
    <t>Grunnnámskeið fyrir sjúkraþjálfara í skoðun og meðferð grindarbotnsvandamála kvenna</t>
  </si>
  <si>
    <t>Insula-Mental health from a neurological perspactive</t>
  </si>
  <si>
    <t>Eins dags framhald af grunnnámskeiði fyrir sjúkraþjálfara í skoðun og meðferð grindarbotnsvandamála kvenna</t>
  </si>
  <si>
    <t>Stjórnun í heilbrigðisþjónustu</t>
  </si>
  <si>
    <t>Grunnfræðsla um áföll og áfallameðferð</t>
  </si>
  <si>
    <t>Framhaldsfræðsla um áföll og áfallameðferð</t>
  </si>
  <si>
    <t>Þjálfun og greining með vöðvarafriti (emg). Mjóbak og mjðamagrind</t>
  </si>
  <si>
    <t>GLA:D</t>
  </si>
  <si>
    <t>Kine live 1.2</t>
  </si>
  <si>
    <t>Pelvic Health</t>
  </si>
  <si>
    <t>Dynamic taping Level 1</t>
  </si>
  <si>
    <t xml:space="preserve">Live online: Ultrasound imagine in Male and Female Pelvic Health </t>
  </si>
  <si>
    <t>Live online: Pregnancy and post natal Physio</t>
  </si>
  <si>
    <t>An introduction to the Sporting Foot and Ankle</t>
  </si>
  <si>
    <t xml:space="preserve">Advanced Course in Manual Therapy for the Pelvic floor </t>
  </si>
  <si>
    <t>Masterclass Myofacial trigger points for movement optimisation of pain</t>
  </si>
  <si>
    <t>Environmental Health Advanced Practice Module, THE INSTITUTE FOR FUNCTIONAL MEDICINE</t>
  </si>
  <si>
    <t>Gastrointestinal Advanced Practice Module, THE INSTITUTE FOR FUNCTIONAL MEDICINE</t>
  </si>
  <si>
    <t>Framvegis – miðstöð símenntunar Skrifstofuskólinn Promennt</t>
  </si>
  <si>
    <t>Ekki metið sem viðbótarnám við menntun sjúkraþjálfara</t>
  </si>
  <si>
    <t>CranioSacrar Therapy Level 1 - The Upledger Institude</t>
  </si>
  <si>
    <t>Craniosacral Therapy Level 2 - The Upledger Institude</t>
  </si>
  <si>
    <t>Somoemotional release 1 - The Upledger Institude</t>
  </si>
  <si>
    <t>Somoemotional release 2 - The Upledger Institude</t>
  </si>
  <si>
    <t>Advanced CranioSacral therapy ADV, ADV1 - The Upledger Institude</t>
  </si>
  <si>
    <t>Energy system and Balancing - The Upledger Institude</t>
  </si>
  <si>
    <t xml:space="preserve">Syndrome LDT for Chronic Fatigue, fybromyalgia, MS and cronic neuroinflammations (LCFS-FM) – The Barrel Chikly Health Institude </t>
  </si>
  <si>
    <t>The Advanced Mold Immune Coures – The Connection of Mycotoxins and Immune Exposure – Dr. Margaret Christensen MD</t>
  </si>
  <si>
    <t>Certified SIBO practitioner: A Functional Medicine Approach to SIBO Testing and Interventions - Nordic Gut Health</t>
  </si>
  <si>
    <t>Certified DNA life practitioner, - Nordic Laboratories.</t>
  </si>
  <si>
    <t>Certified DNA life practitioner, - Nordic Laboratories</t>
  </si>
  <si>
    <t>Kvíði barna og unglinga</t>
  </si>
  <si>
    <t>Whiplash: clinically relevant physiotherapy management</t>
  </si>
  <si>
    <t>Shockwave - Benoy Mathews</t>
  </si>
  <si>
    <t>Mckenzie Part A</t>
  </si>
  <si>
    <t>Selective funtional movement assessment</t>
  </si>
  <si>
    <t>Functional range release soft tissue release</t>
  </si>
  <si>
    <t>Postural restoration institute. Myokinemtic restoration</t>
  </si>
  <si>
    <t>Postural restoration institute. Pelvis restoration</t>
  </si>
  <si>
    <t>The movement solution one</t>
  </si>
  <si>
    <t>Framhaldsnám í stoðkerfisfræðum, hluti 1 og 2</t>
  </si>
  <si>
    <t>Metið 4 ECTS skv prófskírteini</t>
  </si>
  <si>
    <t>Managing restrictions for movement efficiency and movement health</t>
  </si>
  <si>
    <t>Fysio Flow brush up</t>
  </si>
  <si>
    <t>Strength training biomechanics</t>
  </si>
  <si>
    <t>Hálsinn í stóra samhenginu</t>
  </si>
  <si>
    <t>Masterclass part 1, cervicogenic headache and dissiness</t>
  </si>
  <si>
    <t>LSVT big (Parkisons)</t>
  </si>
  <si>
    <t>LSVT big (Parkisons) - fyrir hópþjálfun</t>
  </si>
  <si>
    <t>Grunnatriði teipinga</t>
  </si>
  <si>
    <t>Acupunkture training course</t>
  </si>
  <si>
    <t>Smelluþjálfun</t>
  </si>
  <si>
    <t>Evidence based therapeautic exercise for spinal segment stabilisation in low back pain</t>
  </si>
  <si>
    <t>Áföll og ósjálfráða taugakerfið</t>
  </si>
  <si>
    <t>Strength training exercise analysis</t>
  </si>
  <si>
    <t>Shock wave therapy. Masterclass in MSK pathologies</t>
  </si>
  <si>
    <t>Recent advances in the evidence - based evaluation and treatment of the shoulder</t>
  </si>
  <si>
    <t>The athletic pelvis and pelvic floor</t>
  </si>
  <si>
    <t>Brian Mulligan‘s Concept. Mobilisations with movement, NAGS, SNAGS etc. Part A: Lower Quadrant</t>
  </si>
  <si>
    <t>Introduction to the pelvis</t>
  </si>
  <si>
    <t>Advanced medical emergency management course</t>
  </si>
  <si>
    <t>Sport ER medical emergency advanced management</t>
  </si>
  <si>
    <t>Sömu dagar og annað námskeið</t>
  </si>
  <si>
    <t>Modern Manual Therapy</t>
  </si>
  <si>
    <t>ISM The head, neck and upper thorax</t>
  </si>
  <si>
    <t>ISM For pregnancy-related conditions</t>
  </si>
  <si>
    <t>The art and science of lower limb rehabilitation</t>
  </si>
  <si>
    <t>Body reading 101 og 102</t>
  </si>
  <si>
    <t>ISM Clinical mentorship in the integrated systems model</t>
  </si>
  <si>
    <t>Námskeið í Ortopetisk medicin lendhr/mjöðm</t>
  </si>
  <si>
    <t>Námskeið: Verkir og lífsgæði. HA</t>
  </si>
  <si>
    <t>Vinnueftirlitið. Námskeið fyrir þjónustuaðila í vinnuvernd</t>
  </si>
  <si>
    <t>Strength and conditioning for physical therapists</t>
  </si>
  <si>
    <t>The shoulder: Theory and practice.</t>
  </si>
  <si>
    <t>The athletic pelvic floor and pelvis</t>
  </si>
  <si>
    <t>Introduction to the pelvic floor</t>
  </si>
  <si>
    <t>Dizziness and balance disfunction</t>
  </si>
  <si>
    <t>Mastering movement of the hip and pelvis</t>
  </si>
  <si>
    <t>Anterior hip and groin pain</t>
  </si>
  <si>
    <t>The female athlete - level 1</t>
  </si>
  <si>
    <t>The shoulder: Steps to success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</si>
</sst>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horizontal="left"/>
    </xf>
    <xf numFmtId="14" fontId="0" fillId="0" borderId="0" xfId="0" applyNumberFormat="1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2" fontId="0" fillId="0" borderId="0" xfId="0" applyNumberFormat="1"/>
    <xf numFmtId="0" fontId="7" fillId="0" borderId="0" xfId="0" applyFont="1"/>
    <xf numFmtId="0" fontId="0" fillId="2" borderId="0" xfId="0" applyFill="1"/>
    <xf numFmtId="0" fontId="4" fillId="0" borderId="0" xfId="0" applyFont="1"/>
    <xf numFmtId="0" fontId="6" fillId="0" borderId="0" xfId="0" applyFont="1"/>
    <xf numFmtId="0" fontId="6" fillId="2" borderId="0" xfId="0" applyFont="1" applyFill="1" applyAlignment="1">
      <alignment vertical="center"/>
    </xf>
    <xf numFmtId="0" fontId="6" fillId="0" borderId="0" xfId="0" applyFont="1" applyAlignment="1">
      <alignment horizontal="right" vertical="center"/>
    </xf>
    <xf numFmtId="0" fontId="0" fillId="3" borderId="0" xfId="0" applyFill="1"/>
    <xf numFmtId="0" fontId="6" fillId="2" borderId="0" xfId="0" applyFont="1" applyFill="1"/>
    <xf numFmtId="0" fontId="0" fillId="0" borderId="0" xfId="0" applyAlignment="1">
      <alignment vertical="center"/>
    </xf>
    <xf numFmtId="0" fontId="2" fillId="2" borderId="0" xfId="0" applyFont="1" applyFill="1"/>
    <xf numFmtId="0" fontId="0" fillId="2" borderId="0" xfId="0" applyFill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5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50"/>
  <sheetViews>
    <sheetView tabSelected="1" zoomScaleNormal="100" workbookViewId="0">
      <selection activeCell="A2" sqref="A2:XFD2"/>
    </sheetView>
  </sheetViews>
  <sheetFormatPr defaultColWidth="8.90625" defaultRowHeight="14.5" x14ac:dyDescent="0.35"/>
  <cols>
    <col min="1" max="1" width="95.08984375" customWidth="1"/>
    <col min="2" max="2" width="5" bestFit="1" customWidth="1"/>
    <col min="3" max="3" width="16.08984375" bestFit="1" customWidth="1"/>
    <col min="4" max="4" width="12.36328125" bestFit="1" customWidth="1"/>
    <col min="5" max="5" width="53.6328125" bestFit="1" customWidth="1"/>
  </cols>
  <sheetData>
    <row r="1" spans="1:11" s="2" customFormat="1" ht="23.5" x14ac:dyDescent="0.55000000000000004">
      <c r="A1" s="12" t="s">
        <v>412</v>
      </c>
      <c r="B1" s="2" t="s">
        <v>413</v>
      </c>
      <c r="C1" s="2" t="s">
        <v>414</v>
      </c>
      <c r="D1" s="2" t="s">
        <v>6</v>
      </c>
      <c r="E1" s="2" t="s">
        <v>415</v>
      </c>
    </row>
    <row r="2" spans="1:11" x14ac:dyDescent="0.35">
      <c r="A2" t="s">
        <v>1179</v>
      </c>
      <c r="B2">
        <v>2024</v>
      </c>
      <c r="C2">
        <v>22</v>
      </c>
      <c r="D2">
        <v>2</v>
      </c>
      <c r="E2" t="s">
        <v>86</v>
      </c>
    </row>
    <row r="3" spans="1:11" x14ac:dyDescent="0.35">
      <c r="A3" t="s">
        <v>1100</v>
      </c>
      <c r="B3">
        <v>2024</v>
      </c>
      <c r="C3">
        <v>15</v>
      </c>
      <c r="D3">
        <v>2</v>
      </c>
      <c r="E3" t="s">
        <v>86</v>
      </c>
    </row>
    <row r="4" spans="1:11" s="2" customFormat="1" x14ac:dyDescent="0.35">
      <c r="A4" t="s">
        <v>1101</v>
      </c>
      <c r="B4">
        <v>2024</v>
      </c>
      <c r="C4">
        <v>3</v>
      </c>
      <c r="D4">
        <v>0</v>
      </c>
      <c r="E4" t="s">
        <v>96</v>
      </c>
      <c r="F4">
        <f>(8*(2/3))/4</f>
        <v>1.3333333333333333</v>
      </c>
      <c r="G4"/>
      <c r="H4"/>
      <c r="I4"/>
      <c r="J4"/>
      <c r="K4"/>
    </row>
    <row r="5" spans="1:11" x14ac:dyDescent="0.35">
      <c r="A5" t="s">
        <v>1103</v>
      </c>
      <c r="B5">
        <v>2024</v>
      </c>
      <c r="C5">
        <v>8</v>
      </c>
      <c r="D5">
        <v>1.33</v>
      </c>
      <c r="E5" t="s">
        <v>96</v>
      </c>
      <c r="F5">
        <f>+(8*(2/3))/4</f>
        <v>1.3333333333333333</v>
      </c>
    </row>
    <row r="6" spans="1:11" x14ac:dyDescent="0.35">
      <c r="A6" t="s">
        <v>1104</v>
      </c>
      <c r="B6">
        <v>2024</v>
      </c>
      <c r="C6">
        <v>8</v>
      </c>
      <c r="D6">
        <v>0</v>
      </c>
      <c r="E6" t="s">
        <v>582</v>
      </c>
      <c r="F6">
        <f>+(8*(2/3))/4</f>
        <v>1.3333333333333333</v>
      </c>
    </row>
    <row r="7" spans="1:11" x14ac:dyDescent="0.35">
      <c r="A7" t="s">
        <v>1131</v>
      </c>
      <c r="B7">
        <v>2024</v>
      </c>
      <c r="C7">
        <v>12</v>
      </c>
      <c r="D7">
        <v>2</v>
      </c>
      <c r="E7" t="s">
        <v>86</v>
      </c>
    </row>
    <row r="8" spans="1:11" x14ac:dyDescent="0.35">
      <c r="A8" t="s">
        <v>1137</v>
      </c>
      <c r="B8">
        <v>2024</v>
      </c>
      <c r="C8">
        <v>13</v>
      </c>
      <c r="D8">
        <v>2</v>
      </c>
    </row>
    <row r="9" spans="1:11" x14ac:dyDescent="0.35">
      <c r="A9" t="s">
        <v>1143</v>
      </c>
      <c r="B9">
        <v>2024</v>
      </c>
      <c r="C9">
        <v>14</v>
      </c>
      <c r="D9">
        <v>2</v>
      </c>
      <c r="E9" t="s">
        <v>86</v>
      </c>
    </row>
    <row r="10" spans="1:11" x14ac:dyDescent="0.35">
      <c r="A10" t="s">
        <v>1144</v>
      </c>
      <c r="B10">
        <v>2024</v>
      </c>
      <c r="C10">
        <v>16</v>
      </c>
      <c r="D10">
        <v>2</v>
      </c>
    </row>
    <row r="11" spans="1:11" s="2" customFormat="1" x14ac:dyDescent="0.35">
      <c r="A11" t="s">
        <v>1152</v>
      </c>
      <c r="B11">
        <v>2024</v>
      </c>
      <c r="C11">
        <v>8</v>
      </c>
      <c r="D11">
        <v>1.33</v>
      </c>
      <c r="E11"/>
      <c r="F11"/>
      <c r="G11"/>
      <c r="H11"/>
      <c r="I11"/>
      <c r="J11"/>
      <c r="K11"/>
    </row>
    <row r="12" spans="1:11" x14ac:dyDescent="0.35">
      <c r="A12" t="s">
        <v>1153</v>
      </c>
      <c r="B12">
        <v>2024</v>
      </c>
      <c r="C12">
        <v>12</v>
      </c>
      <c r="D12">
        <v>2</v>
      </c>
      <c r="E12" t="s">
        <v>86</v>
      </c>
    </row>
    <row r="13" spans="1:11" x14ac:dyDescent="0.35">
      <c r="A13" t="s">
        <v>1154</v>
      </c>
      <c r="B13">
        <v>2024</v>
      </c>
      <c r="C13">
        <v>30</v>
      </c>
      <c r="D13">
        <v>2</v>
      </c>
      <c r="E13" t="s">
        <v>86</v>
      </c>
    </row>
    <row r="14" spans="1:11" x14ac:dyDescent="0.35">
      <c r="A14" t="s">
        <v>1164</v>
      </c>
      <c r="B14">
        <v>2024</v>
      </c>
      <c r="C14">
        <v>24</v>
      </c>
      <c r="D14">
        <v>2</v>
      </c>
      <c r="E14" t="s">
        <v>84</v>
      </c>
    </row>
    <row r="15" spans="1:11" x14ac:dyDescent="0.35">
      <c r="A15" t="s">
        <v>1168</v>
      </c>
      <c r="B15">
        <v>2024</v>
      </c>
      <c r="C15">
        <v>24</v>
      </c>
      <c r="D15">
        <v>2</v>
      </c>
    </row>
    <row r="16" spans="1:11" s="2" customFormat="1" x14ac:dyDescent="0.35">
      <c r="A16" t="s">
        <v>1099</v>
      </c>
      <c r="B16">
        <v>2024</v>
      </c>
      <c r="C16">
        <v>16</v>
      </c>
      <c r="D16">
        <v>2</v>
      </c>
      <c r="E16" t="s">
        <v>86</v>
      </c>
      <c r="F16"/>
      <c r="G16"/>
      <c r="H16"/>
      <c r="I16"/>
      <c r="J16"/>
      <c r="K16"/>
    </row>
    <row r="17" spans="1:5" x14ac:dyDescent="0.35">
      <c r="A17" t="s">
        <v>1099</v>
      </c>
      <c r="B17">
        <v>2024</v>
      </c>
      <c r="C17">
        <v>16</v>
      </c>
      <c r="D17">
        <v>2</v>
      </c>
      <c r="E17" t="s">
        <v>86</v>
      </c>
    </row>
    <row r="18" spans="1:5" x14ac:dyDescent="0.35">
      <c r="A18" t="s">
        <v>1045</v>
      </c>
      <c r="B18">
        <v>2023</v>
      </c>
      <c r="C18">
        <v>21</v>
      </c>
      <c r="D18">
        <v>2</v>
      </c>
      <c r="E18" t="s">
        <v>86</v>
      </c>
    </row>
    <row r="19" spans="1:5" x14ac:dyDescent="0.35">
      <c r="A19" t="s">
        <v>1051</v>
      </c>
      <c r="B19">
        <v>2023</v>
      </c>
      <c r="C19">
        <v>14.5</v>
      </c>
      <c r="D19">
        <v>2</v>
      </c>
      <c r="E19" t="s">
        <v>86</v>
      </c>
    </row>
    <row r="20" spans="1:5" x14ac:dyDescent="0.35">
      <c r="A20" t="s">
        <v>1052</v>
      </c>
      <c r="B20">
        <v>2023</v>
      </c>
      <c r="C20">
        <v>15</v>
      </c>
      <c r="D20">
        <v>2</v>
      </c>
    </row>
    <row r="21" spans="1:5" x14ac:dyDescent="0.35">
      <c r="A21" t="s">
        <v>1057</v>
      </c>
      <c r="B21">
        <v>2023</v>
      </c>
      <c r="C21">
        <v>27</v>
      </c>
      <c r="D21">
        <v>2</v>
      </c>
      <c r="E21" t="s">
        <v>86</v>
      </c>
    </row>
    <row r="22" spans="1:5" x14ac:dyDescent="0.35">
      <c r="A22" t="s">
        <v>1058</v>
      </c>
      <c r="B22">
        <v>2023</v>
      </c>
      <c r="C22">
        <v>27</v>
      </c>
      <c r="D22">
        <v>2</v>
      </c>
      <c r="E22" t="s">
        <v>86</v>
      </c>
    </row>
    <row r="23" spans="1:5" x14ac:dyDescent="0.35">
      <c r="A23" t="s">
        <v>1060</v>
      </c>
      <c r="B23">
        <v>2023</v>
      </c>
      <c r="C23">
        <v>32</v>
      </c>
      <c r="D23">
        <v>2</v>
      </c>
      <c r="E23" t="s">
        <v>84</v>
      </c>
    </row>
    <row r="24" spans="1:5" x14ac:dyDescent="0.35">
      <c r="A24" s="11" t="s">
        <v>1070</v>
      </c>
      <c r="B24">
        <v>2023</v>
      </c>
      <c r="C24">
        <v>315</v>
      </c>
      <c r="D24">
        <v>0</v>
      </c>
      <c r="E24" t="s">
        <v>565</v>
      </c>
    </row>
    <row r="25" spans="1:5" x14ac:dyDescent="0.35">
      <c r="A25" t="s">
        <v>1094</v>
      </c>
      <c r="B25">
        <v>2023</v>
      </c>
      <c r="C25">
        <v>16</v>
      </c>
      <c r="D25">
        <v>2</v>
      </c>
      <c r="E25" t="s">
        <v>86</v>
      </c>
    </row>
    <row r="26" spans="1:5" x14ac:dyDescent="0.35">
      <c r="A26" t="s">
        <v>1095</v>
      </c>
      <c r="B26">
        <v>2023</v>
      </c>
      <c r="C26">
        <v>16</v>
      </c>
      <c r="D26">
        <v>2</v>
      </c>
      <c r="E26" t="s">
        <v>86</v>
      </c>
    </row>
    <row r="27" spans="1:5" x14ac:dyDescent="0.35">
      <c r="A27" t="s">
        <v>1096</v>
      </c>
      <c r="B27">
        <v>2023</v>
      </c>
      <c r="C27">
        <v>16</v>
      </c>
      <c r="D27">
        <v>2</v>
      </c>
      <c r="E27" t="s">
        <v>86</v>
      </c>
    </row>
    <row r="28" spans="1:5" x14ac:dyDescent="0.35">
      <c r="A28" t="s">
        <v>1097</v>
      </c>
      <c r="B28">
        <v>2023</v>
      </c>
      <c r="C28">
        <v>13</v>
      </c>
      <c r="D28">
        <v>2</v>
      </c>
      <c r="E28" t="s">
        <v>86</v>
      </c>
    </row>
    <row r="29" spans="1:5" x14ac:dyDescent="0.35">
      <c r="A29" t="s">
        <v>1112</v>
      </c>
      <c r="B29">
        <v>2023</v>
      </c>
      <c r="C29">
        <v>8</v>
      </c>
      <c r="D29">
        <v>1.33</v>
      </c>
      <c r="E29" t="s">
        <v>96</v>
      </c>
    </row>
    <row r="30" spans="1:5" x14ac:dyDescent="0.35">
      <c r="A30" t="s">
        <v>1113</v>
      </c>
      <c r="B30">
        <v>2023</v>
      </c>
      <c r="C30">
        <v>14</v>
      </c>
      <c r="D30">
        <v>2</v>
      </c>
      <c r="E30" t="s">
        <v>86</v>
      </c>
    </row>
    <row r="31" spans="1:5" x14ac:dyDescent="0.35">
      <c r="A31" t="s">
        <v>1114</v>
      </c>
      <c r="B31">
        <v>2023</v>
      </c>
      <c r="C31">
        <v>16</v>
      </c>
      <c r="D31">
        <v>2</v>
      </c>
      <c r="E31" t="s">
        <v>86</v>
      </c>
    </row>
    <row r="32" spans="1:5" x14ac:dyDescent="0.35">
      <c r="A32" s="11" t="s">
        <v>1123</v>
      </c>
      <c r="B32">
        <v>2023</v>
      </c>
      <c r="C32">
        <v>40.5</v>
      </c>
      <c r="D32">
        <v>0</v>
      </c>
      <c r="E32" t="s">
        <v>1118</v>
      </c>
    </row>
    <row r="33" spans="1:6" x14ac:dyDescent="0.35">
      <c r="A33" t="s">
        <v>1096</v>
      </c>
      <c r="B33">
        <v>2023</v>
      </c>
      <c r="C33">
        <v>16</v>
      </c>
      <c r="D33">
        <v>2</v>
      </c>
      <c r="E33" t="s">
        <v>86</v>
      </c>
    </row>
    <row r="34" spans="1:6" x14ac:dyDescent="0.35">
      <c r="A34" t="s">
        <v>1132</v>
      </c>
      <c r="B34">
        <v>2023</v>
      </c>
      <c r="C34">
        <v>30</v>
      </c>
      <c r="D34">
        <v>2</v>
      </c>
      <c r="E34" t="s">
        <v>86</v>
      </c>
    </row>
    <row r="35" spans="1:6" x14ac:dyDescent="0.35">
      <c r="A35" t="s">
        <v>1142</v>
      </c>
      <c r="B35">
        <v>2023</v>
      </c>
      <c r="C35">
        <v>7</v>
      </c>
      <c r="D35">
        <v>1.17</v>
      </c>
      <c r="E35" t="s">
        <v>96</v>
      </c>
      <c r="F35">
        <f>+(7*(2/3))/4</f>
        <v>1.1666666666666665</v>
      </c>
    </row>
    <row r="36" spans="1:6" x14ac:dyDescent="0.35">
      <c r="A36" t="s">
        <v>338</v>
      </c>
      <c r="B36">
        <v>2023</v>
      </c>
      <c r="C36">
        <v>34</v>
      </c>
      <c r="D36">
        <v>2</v>
      </c>
      <c r="E36" t="s">
        <v>79</v>
      </c>
    </row>
    <row r="37" spans="1:6" x14ac:dyDescent="0.35">
      <c r="A37" t="s">
        <v>1142</v>
      </c>
      <c r="B37">
        <v>2023</v>
      </c>
      <c r="C37">
        <v>7</v>
      </c>
      <c r="D37">
        <v>1.17</v>
      </c>
      <c r="E37" t="s">
        <v>96</v>
      </c>
      <c r="F37">
        <f>+(7*(2/3))/4</f>
        <v>1.1666666666666665</v>
      </c>
    </row>
    <row r="38" spans="1:6" x14ac:dyDescent="0.35">
      <c r="A38" t="s">
        <v>338</v>
      </c>
      <c r="B38">
        <v>2023</v>
      </c>
      <c r="C38">
        <v>34</v>
      </c>
      <c r="D38">
        <v>2</v>
      </c>
      <c r="E38" t="s">
        <v>79</v>
      </c>
    </row>
    <row r="39" spans="1:6" x14ac:dyDescent="0.35">
      <c r="A39" t="s">
        <v>1163</v>
      </c>
      <c r="B39">
        <v>2023</v>
      </c>
      <c r="C39">
        <v>24</v>
      </c>
      <c r="D39">
        <v>2</v>
      </c>
      <c r="E39" t="s">
        <v>79</v>
      </c>
    </row>
    <row r="40" spans="1:6" x14ac:dyDescent="0.35">
      <c r="A40" t="s">
        <v>1171</v>
      </c>
      <c r="B40">
        <v>2023</v>
      </c>
      <c r="C40">
        <v>14</v>
      </c>
      <c r="D40">
        <v>2</v>
      </c>
      <c r="E40" t="s">
        <v>86</v>
      </c>
    </row>
    <row r="41" spans="1:6" x14ac:dyDescent="0.35">
      <c r="A41" t="s">
        <v>1171</v>
      </c>
      <c r="B41">
        <v>2023</v>
      </c>
      <c r="C41">
        <v>14</v>
      </c>
      <c r="D41">
        <v>2</v>
      </c>
      <c r="E41" t="s">
        <v>86</v>
      </c>
    </row>
    <row r="42" spans="1:6" x14ac:dyDescent="0.35">
      <c r="A42" t="s">
        <v>967</v>
      </c>
      <c r="B42">
        <v>2022</v>
      </c>
      <c r="C42">
        <v>24</v>
      </c>
      <c r="D42">
        <v>2</v>
      </c>
      <c r="E42" t="s">
        <v>84</v>
      </c>
    </row>
    <row r="43" spans="1:6" x14ac:dyDescent="0.35">
      <c r="A43" t="s">
        <v>968</v>
      </c>
      <c r="B43">
        <v>2022</v>
      </c>
      <c r="C43">
        <v>17</v>
      </c>
      <c r="D43">
        <v>2</v>
      </c>
    </row>
    <row r="44" spans="1:6" x14ac:dyDescent="0.35">
      <c r="A44" t="s">
        <v>969</v>
      </c>
      <c r="B44">
        <v>2022</v>
      </c>
      <c r="C44">
        <v>24</v>
      </c>
      <c r="D44">
        <v>2</v>
      </c>
      <c r="E44" t="s">
        <v>84</v>
      </c>
    </row>
    <row r="45" spans="1:6" x14ac:dyDescent="0.35">
      <c r="A45" t="s">
        <v>1000</v>
      </c>
      <c r="B45">
        <v>2022</v>
      </c>
      <c r="D45">
        <v>10</v>
      </c>
      <c r="E45" t="s">
        <v>1001</v>
      </c>
    </row>
    <row r="46" spans="1:6" x14ac:dyDescent="0.35">
      <c r="A46" t="s">
        <v>1002</v>
      </c>
      <c r="B46">
        <v>2022</v>
      </c>
      <c r="D46">
        <v>20</v>
      </c>
      <c r="E46" t="s">
        <v>1003</v>
      </c>
    </row>
    <row r="47" spans="1:6" x14ac:dyDescent="0.35">
      <c r="A47" s="18" t="s">
        <v>1004</v>
      </c>
      <c r="B47">
        <v>2022</v>
      </c>
      <c r="D47">
        <v>7.5</v>
      </c>
    </row>
    <row r="48" spans="1:6" x14ac:dyDescent="0.35">
      <c r="A48" s="18" t="s">
        <v>1005</v>
      </c>
      <c r="B48">
        <v>2022</v>
      </c>
      <c r="D48">
        <v>7.5</v>
      </c>
    </row>
    <row r="49" spans="1:6" x14ac:dyDescent="0.35">
      <c r="A49" s="18" t="s">
        <v>1006</v>
      </c>
      <c r="B49">
        <v>2022</v>
      </c>
      <c r="D49">
        <v>7.5</v>
      </c>
    </row>
    <row r="50" spans="1:6" x14ac:dyDescent="0.35">
      <c r="A50" s="18" t="s">
        <v>1007</v>
      </c>
      <c r="B50">
        <v>2022</v>
      </c>
      <c r="D50">
        <v>7.5</v>
      </c>
    </row>
    <row r="51" spans="1:6" x14ac:dyDescent="0.35">
      <c r="A51" s="18" t="s">
        <v>1008</v>
      </c>
      <c r="B51">
        <v>2022</v>
      </c>
      <c r="D51">
        <v>7.5</v>
      </c>
    </row>
    <row r="52" spans="1:6" x14ac:dyDescent="0.35">
      <c r="A52" s="18" t="s">
        <v>1010</v>
      </c>
      <c r="B52">
        <v>2022</v>
      </c>
      <c r="D52">
        <v>15</v>
      </c>
    </row>
    <row r="53" spans="1:6" x14ac:dyDescent="0.35">
      <c r="A53" t="s">
        <v>1019</v>
      </c>
      <c r="B53">
        <v>2022</v>
      </c>
      <c r="C53">
        <v>14</v>
      </c>
      <c r="D53">
        <v>2</v>
      </c>
      <c r="E53" t="s">
        <v>86</v>
      </c>
    </row>
    <row r="54" spans="1:6" x14ac:dyDescent="0.35">
      <c r="A54" t="s">
        <v>1011</v>
      </c>
      <c r="B54">
        <v>2022</v>
      </c>
      <c r="C54">
        <v>25</v>
      </c>
      <c r="D54">
        <v>2</v>
      </c>
      <c r="E54" t="s">
        <v>84</v>
      </c>
    </row>
    <row r="55" spans="1:6" x14ac:dyDescent="0.35">
      <c r="A55" t="s">
        <v>1030</v>
      </c>
      <c r="B55">
        <v>2022</v>
      </c>
      <c r="C55">
        <v>122</v>
      </c>
      <c r="D55">
        <v>6</v>
      </c>
      <c r="E55">
        <v>12</v>
      </c>
      <c r="F55" t="s">
        <v>1031</v>
      </c>
    </row>
    <row r="56" spans="1:6" x14ac:dyDescent="0.35">
      <c r="A56" t="s">
        <v>1035</v>
      </c>
      <c r="B56">
        <v>2022</v>
      </c>
      <c r="C56">
        <v>21</v>
      </c>
      <c r="D56">
        <v>2</v>
      </c>
      <c r="E56" t="s">
        <v>84</v>
      </c>
    </row>
    <row r="57" spans="1:6" x14ac:dyDescent="0.35">
      <c r="A57" t="s">
        <v>1036</v>
      </c>
      <c r="B57">
        <v>2022</v>
      </c>
      <c r="C57">
        <v>16</v>
      </c>
      <c r="D57">
        <v>2</v>
      </c>
      <c r="E57" t="s">
        <v>86</v>
      </c>
    </row>
    <row r="58" spans="1:6" x14ac:dyDescent="0.35">
      <c r="A58" t="s">
        <v>1043</v>
      </c>
      <c r="B58">
        <v>2022</v>
      </c>
      <c r="C58">
        <v>14</v>
      </c>
      <c r="D58">
        <v>2</v>
      </c>
      <c r="E58" t="s">
        <v>86</v>
      </c>
    </row>
    <row r="59" spans="1:6" x14ac:dyDescent="0.35">
      <c r="A59" t="s">
        <v>1044</v>
      </c>
      <c r="B59">
        <v>2022</v>
      </c>
      <c r="C59">
        <v>11.5</v>
      </c>
      <c r="D59">
        <v>1.9</v>
      </c>
      <c r="E59" t="s">
        <v>86</v>
      </c>
      <c r="F59">
        <v>1.9166666666666665</v>
      </c>
    </row>
    <row r="60" spans="1:6" x14ac:dyDescent="0.35">
      <c r="A60" t="s">
        <v>1048</v>
      </c>
      <c r="B60">
        <v>2022</v>
      </c>
      <c r="C60">
        <v>14</v>
      </c>
      <c r="D60">
        <v>2</v>
      </c>
      <c r="E60" t="s">
        <v>86</v>
      </c>
    </row>
    <row r="61" spans="1:6" x14ac:dyDescent="0.35">
      <c r="A61" t="s">
        <v>967</v>
      </c>
      <c r="B61">
        <v>2022</v>
      </c>
      <c r="C61">
        <v>24</v>
      </c>
      <c r="D61">
        <v>2</v>
      </c>
    </row>
    <row r="62" spans="1:6" x14ac:dyDescent="0.35">
      <c r="A62" t="s">
        <v>1053</v>
      </c>
      <c r="B62">
        <v>2022</v>
      </c>
      <c r="C62">
        <v>20</v>
      </c>
      <c r="D62">
        <v>3.33</v>
      </c>
      <c r="E62" t="s">
        <v>853</v>
      </c>
    </row>
    <row r="63" spans="1:6" x14ac:dyDescent="0.35">
      <c r="A63" t="s">
        <v>1059</v>
      </c>
      <c r="B63">
        <v>2022</v>
      </c>
      <c r="C63">
        <v>21</v>
      </c>
      <c r="D63">
        <v>2</v>
      </c>
      <c r="E63" t="s">
        <v>84</v>
      </c>
    </row>
    <row r="64" spans="1:6" x14ac:dyDescent="0.35">
      <c r="A64" t="s">
        <v>1069</v>
      </c>
      <c r="B64">
        <v>2022</v>
      </c>
      <c r="C64">
        <v>25</v>
      </c>
      <c r="D64">
        <v>2</v>
      </c>
      <c r="E64" t="s">
        <v>86</v>
      </c>
    </row>
    <row r="65" spans="1:7" x14ac:dyDescent="0.35">
      <c r="A65" t="s">
        <v>1071</v>
      </c>
      <c r="B65">
        <v>2022</v>
      </c>
      <c r="C65">
        <v>15</v>
      </c>
      <c r="D65">
        <v>2</v>
      </c>
      <c r="E65" t="s">
        <v>86</v>
      </c>
    </row>
    <row r="66" spans="1:7" x14ac:dyDescent="0.35">
      <c r="A66" t="s">
        <v>1072</v>
      </c>
      <c r="B66">
        <v>2022</v>
      </c>
      <c r="D66">
        <v>5</v>
      </c>
    </row>
    <row r="67" spans="1:7" x14ac:dyDescent="0.35">
      <c r="A67" t="s">
        <v>1075</v>
      </c>
      <c r="B67">
        <v>2022</v>
      </c>
      <c r="C67">
        <v>24</v>
      </c>
      <c r="D67">
        <v>2</v>
      </c>
      <c r="E67" t="s">
        <v>79</v>
      </c>
    </row>
    <row r="68" spans="1:7" x14ac:dyDescent="0.35">
      <c r="A68" t="s">
        <v>1076</v>
      </c>
      <c r="B68">
        <v>2022</v>
      </c>
      <c r="C68">
        <v>24</v>
      </c>
      <c r="D68">
        <v>2</v>
      </c>
      <c r="E68" t="s">
        <v>79</v>
      </c>
    </row>
    <row r="69" spans="1:7" x14ac:dyDescent="0.35">
      <c r="A69" t="s">
        <v>1077</v>
      </c>
      <c r="B69">
        <v>2022</v>
      </c>
      <c r="C69">
        <v>11.5</v>
      </c>
      <c r="D69">
        <v>2</v>
      </c>
      <c r="E69" t="s">
        <v>86</v>
      </c>
    </row>
    <row r="70" spans="1:7" x14ac:dyDescent="0.35">
      <c r="A70" t="s">
        <v>1084</v>
      </c>
      <c r="B70">
        <v>2022</v>
      </c>
      <c r="D70">
        <v>0</v>
      </c>
      <c r="E70" t="s">
        <v>86</v>
      </c>
      <c r="G70" t="s">
        <v>1085</v>
      </c>
    </row>
    <row r="71" spans="1:7" x14ac:dyDescent="0.35">
      <c r="A71" t="s">
        <v>1086</v>
      </c>
      <c r="B71">
        <v>2022</v>
      </c>
      <c r="C71">
        <v>36</v>
      </c>
      <c r="D71">
        <v>2</v>
      </c>
      <c r="E71" t="s">
        <v>79</v>
      </c>
    </row>
    <row r="72" spans="1:7" x14ac:dyDescent="0.35">
      <c r="A72" t="s">
        <v>1098</v>
      </c>
      <c r="B72">
        <v>2022</v>
      </c>
      <c r="C72">
        <v>18</v>
      </c>
      <c r="D72">
        <v>2</v>
      </c>
      <c r="E72" t="s">
        <v>86</v>
      </c>
    </row>
    <row r="73" spans="1:7" x14ac:dyDescent="0.35">
      <c r="A73" t="s">
        <v>1099</v>
      </c>
      <c r="B73">
        <v>2022</v>
      </c>
      <c r="C73">
        <v>16</v>
      </c>
      <c r="D73">
        <v>2</v>
      </c>
      <c r="E73" t="s">
        <v>86</v>
      </c>
    </row>
    <row r="74" spans="1:7" x14ac:dyDescent="0.35">
      <c r="A74" t="s">
        <v>1126</v>
      </c>
      <c r="B74">
        <v>2022</v>
      </c>
      <c r="C74">
        <v>12.5</v>
      </c>
      <c r="D74">
        <v>2</v>
      </c>
      <c r="E74" t="s">
        <v>84</v>
      </c>
    </row>
    <row r="75" spans="1:7" x14ac:dyDescent="0.35">
      <c r="A75" t="s">
        <v>1036</v>
      </c>
      <c r="B75">
        <v>2022</v>
      </c>
      <c r="C75">
        <v>16</v>
      </c>
      <c r="D75">
        <v>2</v>
      </c>
      <c r="E75" t="s">
        <v>86</v>
      </c>
    </row>
    <row r="76" spans="1:7" x14ac:dyDescent="0.35">
      <c r="A76" t="s">
        <v>1146</v>
      </c>
      <c r="B76">
        <v>2022</v>
      </c>
      <c r="C76">
        <v>14.5</v>
      </c>
      <c r="D76">
        <v>2</v>
      </c>
    </row>
    <row r="77" spans="1:7" x14ac:dyDescent="0.35">
      <c r="A77" t="s">
        <v>1147</v>
      </c>
      <c r="B77">
        <v>2022</v>
      </c>
      <c r="C77">
        <v>3</v>
      </c>
      <c r="D77">
        <v>0</v>
      </c>
    </row>
    <row r="78" spans="1:7" x14ac:dyDescent="0.35">
      <c r="A78" t="s">
        <v>970</v>
      </c>
      <c r="B78">
        <v>2021</v>
      </c>
      <c r="C78">
        <v>24</v>
      </c>
      <c r="D78">
        <v>2</v>
      </c>
      <c r="E78" t="s">
        <v>84</v>
      </c>
    </row>
    <row r="79" spans="1:7" x14ac:dyDescent="0.35">
      <c r="A79" t="s">
        <v>339</v>
      </c>
      <c r="B79">
        <v>2021</v>
      </c>
      <c r="C79">
        <v>18</v>
      </c>
      <c r="D79">
        <v>2</v>
      </c>
      <c r="E79" t="s">
        <v>86</v>
      </c>
    </row>
    <row r="80" spans="1:7" x14ac:dyDescent="0.35">
      <c r="A80" t="s">
        <v>994</v>
      </c>
      <c r="B80">
        <v>2021</v>
      </c>
      <c r="C80">
        <v>14</v>
      </c>
      <c r="D80">
        <v>2</v>
      </c>
      <c r="E80" t="s">
        <v>86</v>
      </c>
    </row>
    <row r="81" spans="1:9" x14ac:dyDescent="0.35">
      <c r="A81" t="s">
        <v>898</v>
      </c>
      <c r="B81">
        <v>2021</v>
      </c>
      <c r="C81">
        <v>26</v>
      </c>
      <c r="D81">
        <v>2</v>
      </c>
      <c r="E81" t="s">
        <v>84</v>
      </c>
    </row>
    <row r="82" spans="1:9" x14ac:dyDescent="0.35">
      <c r="A82" t="s">
        <v>995</v>
      </c>
      <c r="B82">
        <v>2021</v>
      </c>
      <c r="C82">
        <v>16</v>
      </c>
      <c r="D82">
        <v>2</v>
      </c>
      <c r="E82" t="s">
        <v>86</v>
      </c>
    </row>
    <row r="83" spans="1:9" x14ac:dyDescent="0.35">
      <c r="A83" t="s">
        <v>298</v>
      </c>
      <c r="B83">
        <v>2021</v>
      </c>
      <c r="C83">
        <v>16</v>
      </c>
      <c r="D83">
        <v>2</v>
      </c>
    </row>
    <row r="84" spans="1:9" x14ac:dyDescent="0.35">
      <c r="A84" s="18" t="s">
        <v>1009</v>
      </c>
      <c r="B84">
        <v>2021</v>
      </c>
      <c r="D84">
        <v>7.5</v>
      </c>
    </row>
    <row r="85" spans="1:9" x14ac:dyDescent="0.35">
      <c r="A85" t="s">
        <v>1011</v>
      </c>
      <c r="B85">
        <v>2021</v>
      </c>
      <c r="C85">
        <v>28</v>
      </c>
      <c r="D85">
        <v>2</v>
      </c>
      <c r="E85" t="s">
        <v>84</v>
      </c>
    </row>
    <row r="86" spans="1:9" x14ac:dyDescent="0.35">
      <c r="A86" t="s">
        <v>1025</v>
      </c>
      <c r="B86">
        <v>2021</v>
      </c>
      <c r="C86">
        <v>13.5</v>
      </c>
      <c r="D86">
        <v>2</v>
      </c>
      <c r="E86" t="s">
        <v>86</v>
      </c>
    </row>
    <row r="87" spans="1:9" x14ac:dyDescent="0.35">
      <c r="A87" t="s">
        <v>896</v>
      </c>
      <c r="B87">
        <v>2021</v>
      </c>
      <c r="C87">
        <v>13.5</v>
      </c>
      <c r="D87">
        <v>2</v>
      </c>
      <c r="E87" t="s">
        <v>86</v>
      </c>
    </row>
    <row r="88" spans="1:9" x14ac:dyDescent="0.35">
      <c r="A88" s="23" t="s">
        <v>1032</v>
      </c>
      <c r="B88" s="11">
        <v>2021</v>
      </c>
      <c r="C88" s="11">
        <v>200</v>
      </c>
      <c r="D88" s="11">
        <v>0</v>
      </c>
      <c r="E88" s="11"/>
      <c r="F88" s="11" t="s">
        <v>1033</v>
      </c>
      <c r="G88" s="11"/>
      <c r="H88" s="11"/>
      <c r="I88" s="11"/>
    </row>
    <row r="89" spans="1:9" x14ac:dyDescent="0.35">
      <c r="A89" t="s">
        <v>1078</v>
      </c>
      <c r="B89">
        <v>2021</v>
      </c>
      <c r="C89">
        <v>72</v>
      </c>
      <c r="D89">
        <v>4</v>
      </c>
      <c r="E89" t="s">
        <v>1079</v>
      </c>
      <c r="F89">
        <v>12</v>
      </c>
    </row>
    <row r="90" spans="1:9" x14ac:dyDescent="0.35">
      <c r="A90" t="s">
        <v>1080</v>
      </c>
      <c r="B90">
        <v>2021</v>
      </c>
      <c r="C90">
        <v>42</v>
      </c>
      <c r="D90">
        <v>2</v>
      </c>
      <c r="E90" t="s">
        <v>90</v>
      </c>
    </row>
    <row r="91" spans="1:9" x14ac:dyDescent="0.35">
      <c r="A91" t="s">
        <v>1081</v>
      </c>
      <c r="B91">
        <v>2021</v>
      </c>
      <c r="C91">
        <v>70</v>
      </c>
      <c r="D91">
        <v>11.7</v>
      </c>
      <c r="E91" t="s">
        <v>1082</v>
      </c>
      <c r="F91">
        <v>11.666666666666666</v>
      </c>
    </row>
    <row r="92" spans="1:9" x14ac:dyDescent="0.35">
      <c r="A92" t="s">
        <v>1083</v>
      </c>
      <c r="B92">
        <v>2021</v>
      </c>
      <c r="C92">
        <v>112</v>
      </c>
      <c r="D92">
        <v>18.7</v>
      </c>
      <c r="E92" t="s">
        <v>855</v>
      </c>
      <c r="F92">
        <v>18.666666666666664</v>
      </c>
    </row>
    <row r="93" spans="1:9" x14ac:dyDescent="0.35">
      <c r="A93" t="s">
        <v>1089</v>
      </c>
      <c r="B93">
        <v>2021</v>
      </c>
      <c r="C93">
        <v>18</v>
      </c>
      <c r="D93">
        <v>2</v>
      </c>
      <c r="E93" t="s">
        <v>86</v>
      </c>
    </row>
    <row r="94" spans="1:9" x14ac:dyDescent="0.35">
      <c r="A94" t="s">
        <v>1090</v>
      </c>
      <c r="B94">
        <v>2021</v>
      </c>
      <c r="C94">
        <v>18</v>
      </c>
      <c r="D94">
        <v>2</v>
      </c>
      <c r="E94" t="s">
        <v>86</v>
      </c>
    </row>
    <row r="95" spans="1:9" x14ac:dyDescent="0.35">
      <c r="A95" t="s">
        <v>1091</v>
      </c>
      <c r="B95">
        <v>2021</v>
      </c>
      <c r="C95">
        <v>10</v>
      </c>
      <c r="D95">
        <v>1.67</v>
      </c>
      <c r="E95" t="s">
        <v>596</v>
      </c>
      <c r="F95">
        <v>1.6666666666666665</v>
      </c>
    </row>
    <row r="96" spans="1:9" x14ac:dyDescent="0.35">
      <c r="A96" t="s">
        <v>1092</v>
      </c>
      <c r="B96">
        <v>2021</v>
      </c>
      <c r="C96">
        <v>18</v>
      </c>
      <c r="D96">
        <v>2.33</v>
      </c>
      <c r="E96" t="s">
        <v>596</v>
      </c>
      <c r="F96">
        <v>3</v>
      </c>
    </row>
    <row r="97" spans="1:11" x14ac:dyDescent="0.35">
      <c r="A97" t="s">
        <v>1093</v>
      </c>
      <c r="B97">
        <v>2021</v>
      </c>
      <c r="C97">
        <v>16</v>
      </c>
      <c r="D97">
        <v>2.67</v>
      </c>
      <c r="E97" t="s">
        <v>596</v>
      </c>
      <c r="F97">
        <v>2.6666666666666665</v>
      </c>
    </row>
    <row r="98" spans="1:11" x14ac:dyDescent="0.35">
      <c r="A98" t="s">
        <v>1099</v>
      </c>
      <c r="B98">
        <v>2021</v>
      </c>
      <c r="C98">
        <v>16</v>
      </c>
      <c r="D98">
        <v>2</v>
      </c>
      <c r="E98" t="s">
        <v>84</v>
      </c>
    </row>
    <row r="99" spans="1:11" x14ac:dyDescent="0.35">
      <c r="A99" t="s">
        <v>1133</v>
      </c>
      <c r="B99">
        <v>2021</v>
      </c>
      <c r="C99">
        <v>28</v>
      </c>
      <c r="D99">
        <v>2</v>
      </c>
      <c r="E99" t="s">
        <v>84</v>
      </c>
    </row>
    <row r="100" spans="1:11" x14ac:dyDescent="0.35">
      <c r="A100" t="s">
        <v>1135</v>
      </c>
      <c r="B100">
        <v>2021</v>
      </c>
      <c r="C100">
        <v>16</v>
      </c>
      <c r="D100">
        <v>2</v>
      </c>
      <c r="E100" t="s">
        <v>86</v>
      </c>
    </row>
    <row r="101" spans="1:11" x14ac:dyDescent="0.35">
      <c r="A101" t="s">
        <v>1166</v>
      </c>
      <c r="B101">
        <v>2021</v>
      </c>
      <c r="C101">
        <v>16</v>
      </c>
      <c r="D101">
        <v>2</v>
      </c>
      <c r="E101" t="s">
        <v>86</v>
      </c>
    </row>
    <row r="102" spans="1:11" x14ac:dyDescent="0.35">
      <c r="A102" t="s">
        <v>1170</v>
      </c>
      <c r="B102">
        <v>2021</v>
      </c>
      <c r="C102">
        <v>32</v>
      </c>
      <c r="D102">
        <v>4</v>
      </c>
      <c r="E102" t="s">
        <v>903</v>
      </c>
    </row>
    <row r="103" spans="1:11" x14ac:dyDescent="0.35">
      <c r="A103" t="s">
        <v>1178</v>
      </c>
      <c r="B103">
        <v>2021</v>
      </c>
      <c r="C103">
        <v>32</v>
      </c>
      <c r="D103">
        <v>2</v>
      </c>
    </row>
    <row r="104" spans="1:11" x14ac:dyDescent="0.35">
      <c r="A104" t="s">
        <v>897</v>
      </c>
      <c r="B104">
        <v>2020</v>
      </c>
      <c r="C104">
        <v>16</v>
      </c>
      <c r="D104">
        <v>2</v>
      </c>
      <c r="E104" t="s">
        <v>86</v>
      </c>
    </row>
    <row r="105" spans="1:11" x14ac:dyDescent="0.35">
      <c r="A105" t="s">
        <v>898</v>
      </c>
      <c r="B105">
        <v>2020</v>
      </c>
      <c r="C105">
        <v>24</v>
      </c>
      <c r="D105">
        <v>2</v>
      </c>
      <c r="E105" t="s">
        <v>84</v>
      </c>
      <c r="I105" s="2"/>
      <c r="J105" s="2"/>
      <c r="K105" s="2"/>
    </row>
    <row r="106" spans="1:11" x14ac:dyDescent="0.35">
      <c r="A106" t="s">
        <v>908</v>
      </c>
      <c r="B106">
        <v>2020</v>
      </c>
      <c r="C106">
        <v>16</v>
      </c>
      <c r="D106">
        <v>2</v>
      </c>
      <c r="E106" t="s">
        <v>84</v>
      </c>
    </row>
    <row r="107" spans="1:11" x14ac:dyDescent="0.35">
      <c r="A107" t="s">
        <v>910</v>
      </c>
      <c r="B107">
        <v>2020</v>
      </c>
      <c r="C107">
        <v>18</v>
      </c>
      <c r="D107">
        <v>2</v>
      </c>
      <c r="E107" t="s">
        <v>84</v>
      </c>
    </row>
    <row r="108" spans="1:11" x14ac:dyDescent="0.35">
      <c r="A108" t="s">
        <v>918</v>
      </c>
      <c r="B108">
        <v>2020</v>
      </c>
      <c r="C108">
        <v>62</v>
      </c>
      <c r="D108">
        <v>10.33</v>
      </c>
      <c r="E108" t="s">
        <v>919</v>
      </c>
      <c r="F108">
        <v>10.333333333333332</v>
      </c>
    </row>
    <row r="109" spans="1:11" x14ac:dyDescent="0.35">
      <c r="A109" s="13" t="s">
        <v>939</v>
      </c>
      <c r="B109">
        <v>2020</v>
      </c>
      <c r="C109">
        <v>16</v>
      </c>
      <c r="D109">
        <v>2</v>
      </c>
      <c r="E109" t="s">
        <v>118</v>
      </c>
    </row>
    <row r="110" spans="1:11" x14ac:dyDescent="0.35">
      <c r="A110" s="14" t="s">
        <v>946</v>
      </c>
      <c r="B110" s="15">
        <v>2020</v>
      </c>
      <c r="E110" t="s">
        <v>565</v>
      </c>
    </row>
    <row r="111" spans="1:11" x14ac:dyDescent="0.35">
      <c r="A111" s="14" t="s">
        <v>947</v>
      </c>
      <c r="B111" s="15">
        <v>2020</v>
      </c>
      <c r="E111" t="s">
        <v>565</v>
      </c>
    </row>
    <row r="112" spans="1:11" x14ac:dyDescent="0.35">
      <c r="A112" t="s">
        <v>971</v>
      </c>
      <c r="B112">
        <v>2020</v>
      </c>
      <c r="C112">
        <v>14</v>
      </c>
      <c r="D112">
        <v>2</v>
      </c>
      <c r="E112" t="s">
        <v>86</v>
      </c>
    </row>
    <row r="113" spans="1:9" x14ac:dyDescent="0.35">
      <c r="A113" t="s">
        <v>974</v>
      </c>
      <c r="B113">
        <v>2020</v>
      </c>
      <c r="C113">
        <v>12</v>
      </c>
      <c r="D113">
        <v>2</v>
      </c>
    </row>
    <row r="114" spans="1:9" x14ac:dyDescent="0.35">
      <c r="A114" s="18" t="s">
        <v>983</v>
      </c>
      <c r="B114">
        <v>2020</v>
      </c>
      <c r="C114">
        <v>12</v>
      </c>
      <c r="D114">
        <v>2</v>
      </c>
    </row>
    <row r="115" spans="1:9" x14ac:dyDescent="0.35">
      <c r="A115" t="s">
        <v>1012</v>
      </c>
      <c r="B115">
        <v>2020</v>
      </c>
      <c r="C115">
        <v>28</v>
      </c>
      <c r="D115">
        <v>2</v>
      </c>
      <c r="E115" t="s">
        <v>84</v>
      </c>
    </row>
    <row r="116" spans="1:9" x14ac:dyDescent="0.35">
      <c r="A116" t="s">
        <v>1026</v>
      </c>
      <c r="B116">
        <v>2020</v>
      </c>
      <c r="C116">
        <v>8</v>
      </c>
      <c r="D116">
        <v>1.33</v>
      </c>
      <c r="E116" t="s">
        <v>86</v>
      </c>
      <c r="F116">
        <v>1.3333333333333333</v>
      </c>
    </row>
    <row r="117" spans="1:9" x14ac:dyDescent="0.35">
      <c r="A117" t="s">
        <v>1027</v>
      </c>
      <c r="B117">
        <v>2020</v>
      </c>
      <c r="C117">
        <v>4</v>
      </c>
      <c r="D117">
        <v>0.67</v>
      </c>
      <c r="E117" t="s">
        <v>96</v>
      </c>
      <c r="F117">
        <f>(4*(2/3))/4</f>
        <v>0.66666666666666663</v>
      </c>
    </row>
    <row r="118" spans="1:9" x14ac:dyDescent="0.35">
      <c r="A118" s="23" t="s">
        <v>1034</v>
      </c>
      <c r="B118" s="11">
        <v>2020</v>
      </c>
      <c r="C118" s="11">
        <v>30</v>
      </c>
      <c r="D118" s="11">
        <v>0</v>
      </c>
      <c r="E118" s="11"/>
      <c r="F118" s="11" t="s">
        <v>1033</v>
      </c>
      <c r="G118" s="11"/>
      <c r="H118" s="11"/>
      <c r="I118" s="11"/>
    </row>
    <row r="119" spans="1:9" x14ac:dyDescent="0.35">
      <c r="A119" t="s">
        <v>1038</v>
      </c>
      <c r="B119">
        <v>2020</v>
      </c>
      <c r="C119">
        <v>16</v>
      </c>
      <c r="D119">
        <v>2</v>
      </c>
      <c r="E119" t="s">
        <v>86</v>
      </c>
    </row>
    <row r="120" spans="1:9" x14ac:dyDescent="0.35">
      <c r="A120" t="s">
        <v>1039</v>
      </c>
      <c r="B120">
        <v>2020</v>
      </c>
      <c r="C120">
        <v>10</v>
      </c>
      <c r="D120">
        <v>1.67</v>
      </c>
      <c r="E120" t="s">
        <v>96</v>
      </c>
      <c r="F120">
        <v>1.6666666666666665</v>
      </c>
    </row>
    <row r="121" spans="1:9" x14ac:dyDescent="0.35">
      <c r="A121" t="s">
        <v>1040</v>
      </c>
      <c r="B121">
        <v>2020</v>
      </c>
      <c r="C121">
        <v>3</v>
      </c>
      <c r="D121">
        <v>0.5</v>
      </c>
      <c r="E121" t="s">
        <v>96</v>
      </c>
      <c r="F121">
        <v>0.5</v>
      </c>
    </row>
    <row r="122" spans="1:9" x14ac:dyDescent="0.35">
      <c r="A122" t="s">
        <v>1041</v>
      </c>
      <c r="B122">
        <v>2020</v>
      </c>
      <c r="C122">
        <v>9</v>
      </c>
      <c r="D122">
        <v>1.5</v>
      </c>
      <c r="E122" t="s">
        <v>96</v>
      </c>
      <c r="F122">
        <v>1.5</v>
      </c>
    </row>
    <row r="123" spans="1:9" x14ac:dyDescent="0.35">
      <c r="A123" t="s">
        <v>1042</v>
      </c>
      <c r="B123">
        <v>2020</v>
      </c>
      <c r="C123">
        <v>38</v>
      </c>
      <c r="D123">
        <v>2</v>
      </c>
      <c r="E123" t="s">
        <v>79</v>
      </c>
    </row>
    <row r="124" spans="1:9" x14ac:dyDescent="0.35">
      <c r="A124" t="s">
        <v>1046</v>
      </c>
      <c r="B124">
        <v>2020</v>
      </c>
      <c r="C124">
        <v>13</v>
      </c>
      <c r="D124">
        <v>2</v>
      </c>
      <c r="E124" t="s">
        <v>86</v>
      </c>
    </row>
    <row r="125" spans="1:9" x14ac:dyDescent="0.35">
      <c r="A125" t="s">
        <v>1049</v>
      </c>
      <c r="B125">
        <v>2020</v>
      </c>
      <c r="C125">
        <v>14</v>
      </c>
      <c r="D125">
        <v>2</v>
      </c>
      <c r="E125" t="s">
        <v>86</v>
      </c>
    </row>
    <row r="126" spans="1:9" x14ac:dyDescent="0.35">
      <c r="A126" s="11" t="s">
        <v>1087</v>
      </c>
      <c r="B126">
        <v>2020</v>
      </c>
      <c r="C126">
        <v>10</v>
      </c>
      <c r="D126">
        <v>0</v>
      </c>
      <c r="G126" t="s">
        <v>1088</v>
      </c>
    </row>
    <row r="127" spans="1:9" x14ac:dyDescent="0.35">
      <c r="A127" t="s">
        <v>1110</v>
      </c>
      <c r="B127">
        <v>2020</v>
      </c>
      <c r="C127">
        <v>8</v>
      </c>
      <c r="D127">
        <v>1.33</v>
      </c>
      <c r="E127" t="s">
        <v>96</v>
      </c>
      <c r="F127">
        <f>+(8*(2/3))/4</f>
        <v>1.3333333333333333</v>
      </c>
    </row>
    <row r="128" spans="1:9" x14ac:dyDescent="0.35">
      <c r="A128" t="s">
        <v>1111</v>
      </c>
      <c r="B128">
        <v>2020</v>
      </c>
      <c r="C128">
        <v>13</v>
      </c>
      <c r="D128">
        <v>2</v>
      </c>
      <c r="E128" t="s">
        <v>86</v>
      </c>
    </row>
    <row r="129" spans="1:11" x14ac:dyDescent="0.35">
      <c r="A129" t="s">
        <v>1115</v>
      </c>
      <c r="B129">
        <v>2020</v>
      </c>
      <c r="C129">
        <v>17.5</v>
      </c>
      <c r="D129">
        <v>2</v>
      </c>
      <c r="E129" t="s">
        <v>84</v>
      </c>
      <c r="F129">
        <f>+(17.5*(2/3))/4</f>
        <v>2.9166666666666665</v>
      </c>
    </row>
    <row r="130" spans="1:11" x14ac:dyDescent="0.35">
      <c r="A130" t="s">
        <v>1116</v>
      </c>
      <c r="B130">
        <v>2020</v>
      </c>
      <c r="C130">
        <v>17.5</v>
      </c>
      <c r="D130">
        <v>2</v>
      </c>
      <c r="E130" t="s">
        <v>84</v>
      </c>
    </row>
    <row r="131" spans="1:11" x14ac:dyDescent="0.35">
      <c r="A131" s="11" t="s">
        <v>1129</v>
      </c>
      <c r="B131">
        <v>2020</v>
      </c>
      <c r="C131">
        <v>17.5</v>
      </c>
      <c r="D131">
        <v>0</v>
      </c>
      <c r="E131" t="s">
        <v>1118</v>
      </c>
    </row>
    <row r="132" spans="1:11" x14ac:dyDescent="0.35">
      <c r="A132" t="s">
        <v>1141</v>
      </c>
      <c r="B132">
        <v>2020</v>
      </c>
      <c r="C132">
        <v>112</v>
      </c>
      <c r="D132">
        <v>4</v>
      </c>
      <c r="E132" t="s">
        <v>596</v>
      </c>
    </row>
    <row r="133" spans="1:11" x14ac:dyDescent="0.35">
      <c r="A133" t="s">
        <v>1141</v>
      </c>
      <c r="B133">
        <v>2020</v>
      </c>
      <c r="C133">
        <v>112</v>
      </c>
      <c r="D133">
        <v>4</v>
      </c>
      <c r="E133" t="s">
        <v>596</v>
      </c>
    </row>
    <row r="134" spans="1:11" x14ac:dyDescent="0.35">
      <c r="A134" t="s">
        <v>1165</v>
      </c>
      <c r="B134">
        <v>2020</v>
      </c>
      <c r="C134">
        <v>4</v>
      </c>
      <c r="D134">
        <v>0.67</v>
      </c>
      <c r="F134">
        <v>0.66666666666666663</v>
      </c>
    </row>
    <row r="135" spans="1:11" x14ac:dyDescent="0.35">
      <c r="A135" t="s">
        <v>885</v>
      </c>
      <c r="B135">
        <v>2019</v>
      </c>
      <c r="C135">
        <v>14</v>
      </c>
      <c r="D135">
        <v>2</v>
      </c>
      <c r="E135" t="s">
        <v>86</v>
      </c>
      <c r="I135" s="2"/>
      <c r="J135" s="2"/>
      <c r="K135" s="2"/>
    </row>
    <row r="136" spans="1:11" x14ac:dyDescent="0.35">
      <c r="A136" s="16" t="s">
        <v>894</v>
      </c>
      <c r="B136">
        <v>2019</v>
      </c>
      <c r="C136">
        <v>18</v>
      </c>
      <c r="D136">
        <v>3</v>
      </c>
      <c r="E136" t="s">
        <v>895</v>
      </c>
      <c r="F136">
        <v>3</v>
      </c>
    </row>
    <row r="137" spans="1:11" x14ac:dyDescent="0.35">
      <c r="A137" t="s">
        <v>896</v>
      </c>
      <c r="B137">
        <v>2019</v>
      </c>
      <c r="C137">
        <v>13.5</v>
      </c>
      <c r="D137">
        <v>2</v>
      </c>
      <c r="E137" t="s">
        <v>86</v>
      </c>
    </row>
    <row r="138" spans="1:11" x14ac:dyDescent="0.35">
      <c r="A138" t="s">
        <v>896</v>
      </c>
      <c r="B138">
        <v>2019</v>
      </c>
      <c r="C138">
        <v>13.5</v>
      </c>
      <c r="D138">
        <v>2</v>
      </c>
      <c r="E138" t="s">
        <v>86</v>
      </c>
    </row>
    <row r="139" spans="1:11" x14ac:dyDescent="0.35">
      <c r="A139" t="s">
        <v>901</v>
      </c>
      <c r="B139">
        <v>2019</v>
      </c>
      <c r="C139">
        <v>14</v>
      </c>
      <c r="D139">
        <v>2</v>
      </c>
      <c r="E139" t="s">
        <v>86</v>
      </c>
    </row>
    <row r="140" spans="1:11" x14ac:dyDescent="0.35">
      <c r="A140" t="s">
        <v>279</v>
      </c>
      <c r="B140">
        <v>2019</v>
      </c>
      <c r="C140">
        <v>16</v>
      </c>
      <c r="D140">
        <v>2</v>
      </c>
      <c r="E140" t="s">
        <v>86</v>
      </c>
      <c r="I140" s="2"/>
      <c r="J140" s="2"/>
      <c r="K140" s="2"/>
    </row>
    <row r="141" spans="1:11" x14ac:dyDescent="0.35">
      <c r="A141" t="s">
        <v>904</v>
      </c>
      <c r="B141">
        <v>2019</v>
      </c>
      <c r="C141">
        <v>22</v>
      </c>
      <c r="D141">
        <v>3.8</v>
      </c>
      <c r="E141" t="s">
        <v>905</v>
      </c>
      <c r="F141" t="s">
        <v>906</v>
      </c>
    </row>
    <row r="142" spans="1:11" x14ac:dyDescent="0.35">
      <c r="A142" t="s">
        <v>907</v>
      </c>
      <c r="B142">
        <v>2019</v>
      </c>
      <c r="C142">
        <v>7.5</v>
      </c>
      <c r="D142">
        <v>1.25</v>
      </c>
      <c r="E142" t="s">
        <v>118</v>
      </c>
      <c r="F142">
        <v>1.25</v>
      </c>
    </row>
    <row r="143" spans="1:11" x14ac:dyDescent="0.35">
      <c r="A143" t="s">
        <v>916</v>
      </c>
      <c r="B143">
        <v>2019</v>
      </c>
      <c r="C143">
        <v>4</v>
      </c>
      <c r="D143">
        <v>0.67</v>
      </c>
      <c r="E143" t="s">
        <v>96</v>
      </c>
      <c r="F143">
        <v>0.66666666666666663</v>
      </c>
    </row>
    <row r="144" spans="1:11" x14ac:dyDescent="0.35">
      <c r="A144" t="s">
        <v>917</v>
      </c>
      <c r="B144">
        <v>2019</v>
      </c>
      <c r="C144">
        <v>4</v>
      </c>
      <c r="D144">
        <v>0.67</v>
      </c>
      <c r="E144" t="s">
        <v>96</v>
      </c>
      <c r="F144">
        <v>0.66666666666666663</v>
      </c>
    </row>
    <row r="145" spans="1:6" x14ac:dyDescent="0.35">
      <c r="A145" s="14" t="s">
        <v>948</v>
      </c>
      <c r="B145" s="15">
        <v>2019</v>
      </c>
      <c r="E145" t="s">
        <v>565</v>
      </c>
    </row>
    <row r="146" spans="1:6" x14ac:dyDescent="0.35">
      <c r="A146" s="14" t="s">
        <v>949</v>
      </c>
      <c r="B146" s="15">
        <v>2019</v>
      </c>
      <c r="E146" t="s">
        <v>565</v>
      </c>
    </row>
    <row r="147" spans="1:6" x14ac:dyDescent="0.35">
      <c r="A147" s="14" t="s">
        <v>950</v>
      </c>
      <c r="B147" s="15">
        <v>2019</v>
      </c>
      <c r="E147" t="s">
        <v>565</v>
      </c>
    </row>
    <row r="148" spans="1:6" x14ac:dyDescent="0.35">
      <c r="A148" s="14" t="s">
        <v>951</v>
      </c>
      <c r="B148" s="15">
        <v>2019</v>
      </c>
      <c r="E148" t="s">
        <v>565</v>
      </c>
    </row>
    <row r="149" spans="1:6" x14ac:dyDescent="0.35">
      <c r="A149" s="14" t="s">
        <v>952</v>
      </c>
      <c r="B149" s="15">
        <v>2019</v>
      </c>
      <c r="E149" t="s">
        <v>565</v>
      </c>
    </row>
    <row r="150" spans="1:6" x14ac:dyDescent="0.35">
      <c r="A150" s="14" t="s">
        <v>953</v>
      </c>
      <c r="B150" s="15">
        <v>2019</v>
      </c>
      <c r="E150" t="s">
        <v>565</v>
      </c>
    </row>
    <row r="151" spans="1:6" x14ac:dyDescent="0.35">
      <c r="A151" s="14" t="s">
        <v>954</v>
      </c>
      <c r="B151" s="15">
        <v>2019</v>
      </c>
      <c r="E151" t="s">
        <v>565</v>
      </c>
    </row>
    <row r="152" spans="1:6" x14ac:dyDescent="0.35">
      <c r="A152" t="s">
        <v>972</v>
      </c>
      <c r="B152">
        <v>2019</v>
      </c>
      <c r="C152">
        <v>14</v>
      </c>
      <c r="D152">
        <v>2</v>
      </c>
      <c r="E152" t="s">
        <v>86</v>
      </c>
    </row>
    <row r="153" spans="1:6" x14ac:dyDescent="0.35">
      <c r="A153" t="s">
        <v>973</v>
      </c>
      <c r="B153">
        <v>2019</v>
      </c>
      <c r="C153">
        <v>14</v>
      </c>
      <c r="D153">
        <v>2</v>
      </c>
      <c r="E153" t="s">
        <v>86</v>
      </c>
    </row>
    <row r="154" spans="1:6" x14ac:dyDescent="0.35">
      <c r="A154" t="s">
        <v>975</v>
      </c>
      <c r="B154">
        <v>2019</v>
      </c>
      <c r="C154">
        <v>14</v>
      </c>
      <c r="D154">
        <v>2</v>
      </c>
      <c r="E154" t="s">
        <v>86</v>
      </c>
    </row>
    <row r="155" spans="1:6" x14ac:dyDescent="0.35">
      <c r="A155" t="s">
        <v>984</v>
      </c>
      <c r="B155">
        <v>2019</v>
      </c>
      <c r="C155">
        <v>16</v>
      </c>
      <c r="D155">
        <v>2</v>
      </c>
      <c r="E155" t="s">
        <v>86</v>
      </c>
    </row>
    <row r="156" spans="1:6" x14ac:dyDescent="0.35">
      <c r="A156" t="s">
        <v>993</v>
      </c>
      <c r="B156">
        <v>2019</v>
      </c>
      <c r="C156">
        <v>12</v>
      </c>
      <c r="D156">
        <v>2</v>
      </c>
      <c r="E156" t="s">
        <v>86</v>
      </c>
    </row>
    <row r="157" spans="1:6" x14ac:dyDescent="0.35">
      <c r="A157" s="16" t="s">
        <v>998</v>
      </c>
      <c r="B157">
        <v>2019</v>
      </c>
      <c r="C157">
        <v>12</v>
      </c>
      <c r="D157">
        <v>2</v>
      </c>
      <c r="E157" t="s">
        <v>84</v>
      </c>
      <c r="F157">
        <f>+(12*(2/3))/4</f>
        <v>2</v>
      </c>
    </row>
    <row r="158" spans="1:6" x14ac:dyDescent="0.35">
      <c r="A158" t="s">
        <v>999</v>
      </c>
      <c r="B158">
        <v>2019</v>
      </c>
      <c r="C158">
        <v>14</v>
      </c>
      <c r="D158">
        <v>2</v>
      </c>
      <c r="E158" t="s">
        <v>79</v>
      </c>
    </row>
    <row r="159" spans="1:6" x14ac:dyDescent="0.35">
      <c r="A159" t="s">
        <v>898</v>
      </c>
      <c r="B159">
        <v>2019</v>
      </c>
      <c r="C159">
        <v>28</v>
      </c>
      <c r="D159">
        <v>2</v>
      </c>
      <c r="E159" t="s">
        <v>84</v>
      </c>
    </row>
    <row r="160" spans="1:6" x14ac:dyDescent="0.35">
      <c r="A160" t="s">
        <v>1017</v>
      </c>
      <c r="B160">
        <v>2019</v>
      </c>
      <c r="C160">
        <v>27</v>
      </c>
      <c r="D160">
        <v>2</v>
      </c>
      <c r="E160" t="s">
        <v>84</v>
      </c>
    </row>
    <row r="161" spans="1:6" x14ac:dyDescent="0.35">
      <c r="A161" t="s">
        <v>1018</v>
      </c>
      <c r="B161">
        <v>2019</v>
      </c>
      <c r="C161">
        <v>27</v>
      </c>
      <c r="D161">
        <v>2</v>
      </c>
      <c r="E161" t="s">
        <v>84</v>
      </c>
    </row>
    <row r="162" spans="1:6" x14ac:dyDescent="0.35">
      <c r="A162" t="s">
        <v>1050</v>
      </c>
      <c r="B162">
        <v>2019</v>
      </c>
      <c r="C162">
        <v>16</v>
      </c>
      <c r="D162">
        <v>2</v>
      </c>
      <c r="E162" t="s">
        <v>86</v>
      </c>
    </row>
    <row r="163" spans="1:6" x14ac:dyDescent="0.35">
      <c r="A163" t="s">
        <v>1056</v>
      </c>
      <c r="B163">
        <v>2019</v>
      </c>
      <c r="C163">
        <v>6</v>
      </c>
      <c r="D163">
        <v>1</v>
      </c>
      <c r="E163" t="s">
        <v>96</v>
      </c>
    </row>
    <row r="164" spans="1:6" x14ac:dyDescent="0.35">
      <c r="A164" t="s">
        <v>1106</v>
      </c>
      <c r="B164">
        <v>2019</v>
      </c>
      <c r="C164">
        <v>16</v>
      </c>
      <c r="D164">
        <v>2</v>
      </c>
      <c r="E164" t="s">
        <v>86</v>
      </c>
    </row>
    <row r="165" spans="1:6" x14ac:dyDescent="0.35">
      <c r="A165" t="s">
        <v>1109</v>
      </c>
      <c r="B165">
        <v>2019</v>
      </c>
      <c r="C165">
        <v>6</v>
      </c>
      <c r="D165">
        <v>1</v>
      </c>
      <c r="E165" t="s">
        <v>96</v>
      </c>
    </row>
    <row r="166" spans="1:6" x14ac:dyDescent="0.35">
      <c r="A166" s="11" t="s">
        <v>1128</v>
      </c>
      <c r="B166">
        <v>2019</v>
      </c>
      <c r="C166">
        <v>17.5</v>
      </c>
      <c r="D166">
        <v>0</v>
      </c>
      <c r="E166" t="s">
        <v>1118</v>
      </c>
    </row>
    <row r="167" spans="1:6" x14ac:dyDescent="0.35">
      <c r="A167" t="s">
        <v>1139</v>
      </c>
      <c r="B167">
        <v>2019</v>
      </c>
      <c r="C167">
        <v>104</v>
      </c>
      <c r="D167">
        <v>4</v>
      </c>
      <c r="E167" t="s">
        <v>1140</v>
      </c>
    </row>
    <row r="168" spans="1:6" x14ac:dyDescent="0.35">
      <c r="A168" t="s">
        <v>883</v>
      </c>
      <c r="B168">
        <v>2019</v>
      </c>
      <c r="C168">
        <v>16</v>
      </c>
      <c r="D168">
        <v>2</v>
      </c>
      <c r="E168" t="s">
        <v>86</v>
      </c>
    </row>
    <row r="169" spans="1:6" x14ac:dyDescent="0.35">
      <c r="A169" t="s">
        <v>1139</v>
      </c>
      <c r="B169">
        <v>2019</v>
      </c>
      <c r="C169">
        <v>104</v>
      </c>
      <c r="D169">
        <v>4</v>
      </c>
      <c r="E169" t="s">
        <v>1140</v>
      </c>
    </row>
    <row r="170" spans="1:6" x14ac:dyDescent="0.35">
      <c r="A170" t="s">
        <v>1159</v>
      </c>
      <c r="B170">
        <v>2019</v>
      </c>
      <c r="C170">
        <v>24</v>
      </c>
      <c r="D170">
        <v>2</v>
      </c>
      <c r="E170" t="s">
        <v>79</v>
      </c>
    </row>
    <row r="171" spans="1:6" x14ac:dyDescent="0.35">
      <c r="A171" t="s">
        <v>1160</v>
      </c>
      <c r="B171">
        <v>2019</v>
      </c>
      <c r="C171">
        <v>15</v>
      </c>
      <c r="D171">
        <v>2</v>
      </c>
      <c r="F171" t="s">
        <v>1161</v>
      </c>
    </row>
    <row r="172" spans="1:6" x14ac:dyDescent="0.35">
      <c r="A172" t="s">
        <v>1167</v>
      </c>
      <c r="B172">
        <v>2019</v>
      </c>
      <c r="C172">
        <v>120</v>
      </c>
      <c r="D172">
        <v>6</v>
      </c>
      <c r="E172" t="s">
        <v>903</v>
      </c>
    </row>
    <row r="173" spans="1:6" x14ac:dyDescent="0.35">
      <c r="A173" t="s">
        <v>1176</v>
      </c>
      <c r="B173">
        <v>2019</v>
      </c>
      <c r="C173">
        <v>12</v>
      </c>
      <c r="D173">
        <v>2</v>
      </c>
    </row>
    <row r="174" spans="1:6" x14ac:dyDescent="0.35">
      <c r="A174" t="s">
        <v>1177</v>
      </c>
      <c r="B174">
        <v>2019</v>
      </c>
      <c r="C174">
        <v>12</v>
      </c>
      <c r="D174">
        <v>2</v>
      </c>
    </row>
    <row r="175" spans="1:6" x14ac:dyDescent="0.35">
      <c r="A175" t="s">
        <v>790</v>
      </c>
      <c r="B175">
        <v>2018</v>
      </c>
      <c r="C175">
        <v>14</v>
      </c>
      <c r="D175">
        <v>2</v>
      </c>
      <c r="E175" t="s">
        <v>86</v>
      </c>
    </row>
    <row r="176" spans="1:6" x14ac:dyDescent="0.35">
      <c r="A176" t="s">
        <v>791</v>
      </c>
      <c r="B176">
        <v>2018</v>
      </c>
      <c r="C176">
        <v>28</v>
      </c>
      <c r="D176">
        <v>2</v>
      </c>
      <c r="E176" t="s">
        <v>79</v>
      </c>
    </row>
    <row r="177" spans="1:6" x14ac:dyDescent="0.35">
      <c r="A177" t="s">
        <v>792</v>
      </c>
      <c r="B177">
        <v>2018</v>
      </c>
      <c r="C177">
        <v>14</v>
      </c>
      <c r="D177">
        <v>2</v>
      </c>
      <c r="E177" t="s">
        <v>86</v>
      </c>
    </row>
    <row r="178" spans="1:6" x14ac:dyDescent="0.35">
      <c r="A178" t="s">
        <v>825</v>
      </c>
      <c r="B178">
        <v>2018</v>
      </c>
      <c r="C178">
        <v>8.5</v>
      </c>
      <c r="D178">
        <v>1.4</v>
      </c>
      <c r="E178" t="s">
        <v>86</v>
      </c>
      <c r="F178">
        <v>1.4166666666666665</v>
      </c>
    </row>
    <row r="179" spans="1:6" x14ac:dyDescent="0.35">
      <c r="A179" t="s">
        <v>826</v>
      </c>
      <c r="B179">
        <v>2018</v>
      </c>
      <c r="C179">
        <v>18</v>
      </c>
      <c r="D179">
        <v>2</v>
      </c>
      <c r="E179" t="s">
        <v>86</v>
      </c>
    </row>
    <row r="180" spans="1:6" x14ac:dyDescent="0.35">
      <c r="A180" t="s">
        <v>825</v>
      </c>
      <c r="B180">
        <v>2018</v>
      </c>
      <c r="C180">
        <v>8.5</v>
      </c>
      <c r="D180">
        <v>1.4</v>
      </c>
      <c r="E180" t="s">
        <v>86</v>
      </c>
      <c r="F180">
        <v>1.4166666666666665</v>
      </c>
    </row>
    <row r="181" spans="1:6" x14ac:dyDescent="0.35">
      <c r="A181" t="s">
        <v>879</v>
      </c>
      <c r="B181">
        <v>2018</v>
      </c>
      <c r="C181">
        <v>14</v>
      </c>
      <c r="D181">
        <v>2</v>
      </c>
      <c r="E181" t="s">
        <v>86</v>
      </c>
    </row>
    <row r="182" spans="1:6" x14ac:dyDescent="0.35">
      <c r="A182" t="s">
        <v>880</v>
      </c>
      <c r="B182">
        <v>2018</v>
      </c>
      <c r="C182">
        <v>16</v>
      </c>
      <c r="D182">
        <v>2</v>
      </c>
      <c r="E182" t="s">
        <v>86</v>
      </c>
    </row>
    <row r="183" spans="1:6" x14ac:dyDescent="0.35">
      <c r="A183" t="s">
        <v>883</v>
      </c>
      <c r="B183">
        <v>2018</v>
      </c>
      <c r="C183">
        <v>16</v>
      </c>
      <c r="D183">
        <v>2</v>
      </c>
      <c r="E183" t="s">
        <v>86</v>
      </c>
    </row>
    <row r="184" spans="1:6" x14ac:dyDescent="0.35">
      <c r="A184" t="s">
        <v>884</v>
      </c>
      <c r="B184">
        <v>2018</v>
      </c>
      <c r="C184">
        <v>14</v>
      </c>
      <c r="D184">
        <v>2</v>
      </c>
      <c r="E184" t="s">
        <v>86</v>
      </c>
    </row>
    <row r="185" spans="1:6" x14ac:dyDescent="0.35">
      <c r="A185" s="13" t="s">
        <v>887</v>
      </c>
      <c r="B185">
        <v>2018</v>
      </c>
      <c r="C185">
        <v>18</v>
      </c>
      <c r="D185">
        <v>2</v>
      </c>
      <c r="E185" t="s">
        <v>86</v>
      </c>
    </row>
    <row r="186" spans="1:6" x14ac:dyDescent="0.35">
      <c r="A186" s="16" t="s">
        <v>892</v>
      </c>
      <c r="B186">
        <v>2018</v>
      </c>
      <c r="C186">
        <v>38</v>
      </c>
      <c r="D186">
        <v>6.33</v>
      </c>
      <c r="E186" t="s">
        <v>893</v>
      </c>
      <c r="F186">
        <v>6.333333333333333</v>
      </c>
    </row>
    <row r="187" spans="1:6" x14ac:dyDescent="0.35">
      <c r="A187" t="s">
        <v>899</v>
      </c>
      <c r="B187">
        <v>2018</v>
      </c>
      <c r="C187">
        <v>14</v>
      </c>
      <c r="D187">
        <v>2</v>
      </c>
      <c r="E187" t="s">
        <v>86</v>
      </c>
    </row>
    <row r="188" spans="1:6" x14ac:dyDescent="0.35">
      <c r="A188" t="s">
        <v>764</v>
      </c>
      <c r="B188">
        <v>2018</v>
      </c>
      <c r="C188">
        <v>15</v>
      </c>
      <c r="D188">
        <v>2</v>
      </c>
      <c r="E188" t="s">
        <v>86</v>
      </c>
    </row>
    <row r="189" spans="1:6" x14ac:dyDescent="0.35">
      <c r="A189" s="13" t="s">
        <v>643</v>
      </c>
      <c r="B189">
        <v>2018</v>
      </c>
      <c r="C189">
        <v>18</v>
      </c>
      <c r="D189">
        <v>2</v>
      </c>
      <c r="E189" t="s">
        <v>900</v>
      </c>
    </row>
    <row r="190" spans="1:6" x14ac:dyDescent="0.35">
      <c r="A190" s="14" t="s">
        <v>955</v>
      </c>
      <c r="B190" s="15">
        <v>2018</v>
      </c>
      <c r="E190" t="s">
        <v>565</v>
      </c>
    </row>
    <row r="191" spans="1:6" x14ac:dyDescent="0.35">
      <c r="A191" s="16" t="s">
        <v>997</v>
      </c>
      <c r="B191">
        <v>2018</v>
      </c>
      <c r="C191">
        <v>16</v>
      </c>
      <c r="D191">
        <v>2</v>
      </c>
      <c r="E191" t="s">
        <v>86</v>
      </c>
    </row>
    <row r="192" spans="1:6" x14ac:dyDescent="0.35">
      <c r="A192" t="s">
        <v>1013</v>
      </c>
      <c r="B192">
        <v>2018</v>
      </c>
      <c r="C192">
        <v>20</v>
      </c>
      <c r="D192">
        <v>2</v>
      </c>
      <c r="E192" t="s">
        <v>84</v>
      </c>
    </row>
    <row r="193" spans="1:6" x14ac:dyDescent="0.35">
      <c r="A193" t="s">
        <v>1028</v>
      </c>
      <c r="B193">
        <v>2018</v>
      </c>
      <c r="C193">
        <v>19.5</v>
      </c>
      <c r="D193">
        <v>2</v>
      </c>
      <c r="E193" t="s">
        <v>86</v>
      </c>
    </row>
    <row r="194" spans="1:6" x14ac:dyDescent="0.35">
      <c r="A194" t="s">
        <v>1108</v>
      </c>
      <c r="B194">
        <v>2018</v>
      </c>
      <c r="C194">
        <v>15</v>
      </c>
      <c r="D194">
        <v>2</v>
      </c>
      <c r="E194" t="s">
        <v>86</v>
      </c>
    </row>
    <row r="195" spans="1:6" x14ac:dyDescent="0.35">
      <c r="A195" s="11" t="s">
        <v>1127</v>
      </c>
      <c r="B195">
        <v>2018</v>
      </c>
      <c r="C195">
        <v>6</v>
      </c>
      <c r="D195">
        <v>0</v>
      </c>
      <c r="E195" t="s">
        <v>1118</v>
      </c>
    </row>
    <row r="196" spans="1:6" x14ac:dyDescent="0.35">
      <c r="A196" t="s">
        <v>1173</v>
      </c>
      <c r="B196">
        <v>2018</v>
      </c>
      <c r="C196">
        <v>16</v>
      </c>
      <c r="D196">
        <v>2</v>
      </c>
      <c r="E196" t="s">
        <v>86</v>
      </c>
    </row>
    <row r="197" spans="1:6" x14ac:dyDescent="0.35">
      <c r="A197" t="s">
        <v>1175</v>
      </c>
      <c r="B197">
        <v>2018</v>
      </c>
      <c r="C197">
        <v>15</v>
      </c>
      <c r="D197">
        <v>2</v>
      </c>
      <c r="E197" t="s">
        <v>86</v>
      </c>
    </row>
    <row r="198" spans="1:6" x14ac:dyDescent="0.35">
      <c r="A198" t="s">
        <v>767</v>
      </c>
      <c r="B198">
        <v>2017</v>
      </c>
      <c r="C198">
        <v>14</v>
      </c>
      <c r="D198">
        <v>2</v>
      </c>
      <c r="E198" t="s">
        <v>86</v>
      </c>
    </row>
    <row r="199" spans="1:6" x14ac:dyDescent="0.35">
      <c r="A199" s="5" t="s">
        <v>279</v>
      </c>
      <c r="B199">
        <v>2017</v>
      </c>
      <c r="C199">
        <v>14</v>
      </c>
      <c r="D199">
        <v>2</v>
      </c>
      <c r="E199" t="s">
        <v>86</v>
      </c>
    </row>
    <row r="200" spans="1:6" x14ac:dyDescent="0.35">
      <c r="A200" t="s">
        <v>731</v>
      </c>
      <c r="B200">
        <v>2017</v>
      </c>
      <c r="C200">
        <v>13.5</v>
      </c>
      <c r="D200">
        <v>2</v>
      </c>
      <c r="E200" t="s">
        <v>84</v>
      </c>
    </row>
    <row r="201" spans="1:6" x14ac:dyDescent="0.35">
      <c r="A201" s="11" t="s">
        <v>757</v>
      </c>
      <c r="B201">
        <v>2017</v>
      </c>
      <c r="C201">
        <v>42</v>
      </c>
      <c r="D201">
        <v>0</v>
      </c>
      <c r="E201" t="s">
        <v>744</v>
      </c>
      <c r="F201" s="5"/>
    </row>
    <row r="202" spans="1:6" x14ac:dyDescent="0.35">
      <c r="A202" t="s">
        <v>336</v>
      </c>
      <c r="B202">
        <v>2017</v>
      </c>
      <c r="C202">
        <v>6</v>
      </c>
      <c r="D202">
        <v>1</v>
      </c>
      <c r="E202" t="s">
        <v>96</v>
      </c>
      <c r="F202">
        <f>(6*(2/3))/4</f>
        <v>1</v>
      </c>
    </row>
    <row r="203" spans="1:6" x14ac:dyDescent="0.35">
      <c r="A203" t="s">
        <v>763</v>
      </c>
      <c r="B203">
        <v>2017</v>
      </c>
      <c r="C203">
        <v>32</v>
      </c>
      <c r="D203">
        <v>2</v>
      </c>
      <c r="E203" t="s">
        <v>79</v>
      </c>
    </row>
    <row r="204" spans="1:6" x14ac:dyDescent="0.35">
      <c r="A204" t="s">
        <v>789</v>
      </c>
      <c r="B204">
        <v>2017</v>
      </c>
      <c r="C204">
        <v>14</v>
      </c>
      <c r="D204">
        <v>2</v>
      </c>
      <c r="E204" t="s">
        <v>86</v>
      </c>
    </row>
    <row r="205" spans="1:6" x14ac:dyDescent="0.35">
      <c r="A205" t="s">
        <v>890</v>
      </c>
      <c r="B205">
        <v>2017</v>
      </c>
      <c r="C205">
        <v>8</v>
      </c>
      <c r="D205">
        <v>1.33</v>
      </c>
      <c r="E205" t="s">
        <v>96</v>
      </c>
      <c r="F205">
        <f>+(8*(2/3))/4</f>
        <v>1.3333333333333333</v>
      </c>
    </row>
    <row r="206" spans="1:6" x14ac:dyDescent="0.35">
      <c r="A206" t="s">
        <v>891</v>
      </c>
      <c r="B206">
        <v>2017</v>
      </c>
      <c r="C206">
        <v>14</v>
      </c>
      <c r="D206">
        <v>2</v>
      </c>
      <c r="E206" t="s">
        <v>86</v>
      </c>
    </row>
    <row r="207" spans="1:6" x14ac:dyDescent="0.35">
      <c r="A207" t="s">
        <v>902</v>
      </c>
      <c r="B207">
        <v>2017</v>
      </c>
      <c r="C207">
        <v>120</v>
      </c>
      <c r="D207">
        <v>6</v>
      </c>
      <c r="E207" t="s">
        <v>903</v>
      </c>
    </row>
    <row r="208" spans="1:6" x14ac:dyDescent="0.35">
      <c r="A208" s="14" t="s">
        <v>956</v>
      </c>
      <c r="B208" s="15">
        <v>2017</v>
      </c>
      <c r="E208" t="s">
        <v>565</v>
      </c>
    </row>
    <row r="209" spans="1:6" x14ac:dyDescent="0.35">
      <c r="A209" s="14" t="s">
        <v>957</v>
      </c>
      <c r="B209" s="15">
        <v>2017</v>
      </c>
      <c r="E209" t="s">
        <v>565</v>
      </c>
    </row>
    <row r="210" spans="1:6" x14ac:dyDescent="0.35">
      <c r="A210" s="14" t="s">
        <v>958</v>
      </c>
      <c r="B210" s="15">
        <v>2017</v>
      </c>
      <c r="E210" t="s">
        <v>565</v>
      </c>
    </row>
    <row r="211" spans="1:6" x14ac:dyDescent="0.35">
      <c r="A211" s="17" t="s">
        <v>966</v>
      </c>
      <c r="B211" s="15">
        <v>2017</v>
      </c>
      <c r="E211" t="s">
        <v>565</v>
      </c>
    </row>
    <row r="212" spans="1:6" x14ac:dyDescent="0.35">
      <c r="A212" t="s">
        <v>985</v>
      </c>
      <c r="B212">
        <v>2017</v>
      </c>
      <c r="C212">
        <v>15</v>
      </c>
      <c r="D212">
        <v>2</v>
      </c>
      <c r="E212" t="s">
        <v>86</v>
      </c>
    </row>
    <row r="213" spans="1:6" x14ac:dyDescent="0.35">
      <c r="A213" s="16" t="s">
        <v>1014</v>
      </c>
      <c r="B213">
        <v>2017</v>
      </c>
      <c r="C213">
        <v>17</v>
      </c>
      <c r="D213">
        <v>2</v>
      </c>
      <c r="E213" t="s">
        <v>84</v>
      </c>
    </row>
    <row r="214" spans="1:6" x14ac:dyDescent="0.35">
      <c r="A214" s="16" t="s">
        <v>1015</v>
      </c>
      <c r="B214">
        <v>2017</v>
      </c>
      <c r="C214">
        <v>19</v>
      </c>
      <c r="D214">
        <v>2</v>
      </c>
      <c r="E214" t="s">
        <v>84</v>
      </c>
    </row>
    <row r="215" spans="1:6" x14ac:dyDescent="0.35">
      <c r="A215" t="s">
        <v>1020</v>
      </c>
      <c r="B215">
        <v>2017</v>
      </c>
      <c r="C215">
        <v>14</v>
      </c>
      <c r="D215">
        <v>2</v>
      </c>
      <c r="E215" t="s">
        <v>86</v>
      </c>
    </row>
    <row r="216" spans="1:6" x14ac:dyDescent="0.35">
      <c r="A216" t="s">
        <v>1021</v>
      </c>
      <c r="B216">
        <v>2017</v>
      </c>
      <c r="C216">
        <v>15</v>
      </c>
      <c r="D216">
        <v>2</v>
      </c>
      <c r="E216" t="s">
        <v>86</v>
      </c>
    </row>
    <row r="217" spans="1:6" x14ac:dyDescent="0.35">
      <c r="A217" t="s">
        <v>1022</v>
      </c>
      <c r="B217">
        <v>2017</v>
      </c>
      <c r="C217">
        <v>15</v>
      </c>
      <c r="D217">
        <v>2</v>
      </c>
      <c r="E217" t="s">
        <v>86</v>
      </c>
    </row>
    <row r="218" spans="1:6" x14ac:dyDescent="0.35">
      <c r="A218" t="s">
        <v>1023</v>
      </c>
      <c r="B218">
        <v>2017</v>
      </c>
      <c r="C218">
        <v>15</v>
      </c>
      <c r="D218">
        <v>2</v>
      </c>
      <c r="E218" t="s">
        <v>86</v>
      </c>
    </row>
    <row r="219" spans="1:6" x14ac:dyDescent="0.35">
      <c r="A219" t="s">
        <v>1029</v>
      </c>
      <c r="B219">
        <v>2017</v>
      </c>
      <c r="C219">
        <v>14</v>
      </c>
      <c r="D219">
        <v>2</v>
      </c>
      <c r="E219" t="s">
        <v>86</v>
      </c>
    </row>
    <row r="220" spans="1:6" x14ac:dyDescent="0.35">
      <c r="A220" t="s">
        <v>1047</v>
      </c>
      <c r="B220">
        <v>2017</v>
      </c>
      <c r="C220">
        <v>6</v>
      </c>
      <c r="D220">
        <v>1</v>
      </c>
    </row>
    <row r="221" spans="1:6" x14ac:dyDescent="0.35">
      <c r="A221" t="s">
        <v>1130</v>
      </c>
      <c r="B221">
        <v>2017</v>
      </c>
      <c r="C221">
        <v>7</v>
      </c>
      <c r="D221">
        <v>1.17</v>
      </c>
      <c r="E221" t="s">
        <v>96</v>
      </c>
      <c r="F221">
        <f>+(7*(2/3))/4</f>
        <v>1.1666666666666665</v>
      </c>
    </row>
    <row r="222" spans="1:6" x14ac:dyDescent="0.35">
      <c r="A222" t="s">
        <v>1136</v>
      </c>
      <c r="B222">
        <v>2017</v>
      </c>
      <c r="C222">
        <v>15</v>
      </c>
      <c r="D222">
        <v>2</v>
      </c>
    </row>
    <row r="223" spans="1:6" x14ac:dyDescent="0.35">
      <c r="A223" t="s">
        <v>480</v>
      </c>
      <c r="B223">
        <v>2017</v>
      </c>
      <c r="C223">
        <v>8</v>
      </c>
      <c r="D223" s="9">
        <v>1.33</v>
      </c>
      <c r="E223" t="s">
        <v>96</v>
      </c>
      <c r="F223">
        <f>+(8*(2/3))/4</f>
        <v>1.3333333333333333</v>
      </c>
    </row>
    <row r="224" spans="1:6" x14ac:dyDescent="0.35">
      <c r="A224" t="s">
        <v>1138</v>
      </c>
      <c r="B224">
        <v>2017</v>
      </c>
      <c r="C224">
        <v>120</v>
      </c>
      <c r="D224">
        <v>6</v>
      </c>
      <c r="E224" t="s">
        <v>903</v>
      </c>
    </row>
    <row r="225" spans="1:8" x14ac:dyDescent="0.35">
      <c r="A225" t="s">
        <v>1145</v>
      </c>
      <c r="B225">
        <v>2017</v>
      </c>
      <c r="C225">
        <v>19</v>
      </c>
      <c r="D225">
        <v>2</v>
      </c>
      <c r="E225" t="s">
        <v>84</v>
      </c>
    </row>
    <row r="226" spans="1:8" x14ac:dyDescent="0.35">
      <c r="A226" t="s">
        <v>480</v>
      </c>
      <c r="B226">
        <v>2017</v>
      </c>
      <c r="C226">
        <v>8</v>
      </c>
      <c r="D226" s="9">
        <v>1.33</v>
      </c>
      <c r="E226" t="s">
        <v>96</v>
      </c>
      <c r="F226">
        <f>+(8*(2/3))/4</f>
        <v>1.3333333333333333</v>
      </c>
    </row>
    <row r="227" spans="1:8" x14ac:dyDescent="0.35">
      <c r="A227" t="s">
        <v>1138</v>
      </c>
      <c r="B227">
        <v>2017</v>
      </c>
      <c r="C227">
        <v>120</v>
      </c>
      <c r="D227">
        <v>6</v>
      </c>
      <c r="E227" t="s">
        <v>903</v>
      </c>
    </row>
    <row r="228" spans="1:8" x14ac:dyDescent="0.35">
      <c r="A228" s="16" t="s">
        <v>1172</v>
      </c>
      <c r="B228">
        <v>2017</v>
      </c>
      <c r="C228">
        <v>15</v>
      </c>
      <c r="D228">
        <v>2</v>
      </c>
      <c r="E228" t="s">
        <v>86</v>
      </c>
    </row>
    <row r="229" spans="1:8" x14ac:dyDescent="0.35">
      <c r="A229" t="s">
        <v>1174</v>
      </c>
      <c r="B229">
        <v>2017</v>
      </c>
      <c r="C229">
        <v>16</v>
      </c>
      <c r="D229">
        <v>2</v>
      </c>
      <c r="E229" t="s">
        <v>86</v>
      </c>
    </row>
    <row r="230" spans="1:8" x14ac:dyDescent="0.35">
      <c r="A230" t="s">
        <v>620</v>
      </c>
      <c r="B230">
        <v>2016</v>
      </c>
      <c r="C230">
        <v>22.5</v>
      </c>
      <c r="D230">
        <v>3.75</v>
      </c>
      <c r="E230" t="s">
        <v>625</v>
      </c>
      <c r="F230">
        <f>+(22.5*(2/3))/4</f>
        <v>3.75</v>
      </c>
      <c r="H230" s="2"/>
    </row>
    <row r="231" spans="1:8" x14ac:dyDescent="0.35">
      <c r="A231" t="s">
        <v>479</v>
      </c>
      <c r="B231">
        <v>2016</v>
      </c>
      <c r="C231">
        <v>15</v>
      </c>
      <c r="D231" s="9">
        <v>2</v>
      </c>
      <c r="E231" t="s">
        <v>86</v>
      </c>
      <c r="F231" s="2"/>
    </row>
    <row r="232" spans="1:8" x14ac:dyDescent="0.35">
      <c r="A232" t="s">
        <v>480</v>
      </c>
      <c r="B232">
        <v>2016</v>
      </c>
      <c r="C232">
        <v>8</v>
      </c>
      <c r="D232" s="9">
        <v>1.33</v>
      </c>
      <c r="E232" t="s">
        <v>96</v>
      </c>
    </row>
    <row r="233" spans="1:8" x14ac:dyDescent="0.35">
      <c r="A233" s="18" t="s">
        <v>481</v>
      </c>
      <c r="B233">
        <v>2016</v>
      </c>
      <c r="C233">
        <v>7</v>
      </c>
      <c r="D233">
        <v>1.17</v>
      </c>
      <c r="E233" t="s">
        <v>96</v>
      </c>
    </row>
    <row r="234" spans="1:8" x14ac:dyDescent="0.35">
      <c r="A234" t="s">
        <v>482</v>
      </c>
      <c r="B234">
        <v>2016</v>
      </c>
      <c r="C234">
        <v>16</v>
      </c>
      <c r="D234" s="9">
        <v>2</v>
      </c>
      <c r="E234" t="s">
        <v>86</v>
      </c>
      <c r="F234" s="2"/>
    </row>
    <row r="235" spans="1:8" x14ac:dyDescent="0.35">
      <c r="A235" t="s">
        <v>336</v>
      </c>
      <c r="B235">
        <v>2016</v>
      </c>
      <c r="C235">
        <v>6</v>
      </c>
      <c r="D235">
        <v>1</v>
      </c>
      <c r="E235" t="s">
        <v>96</v>
      </c>
      <c r="H235" s="2"/>
    </row>
    <row r="236" spans="1:8" x14ac:dyDescent="0.35">
      <c r="A236" s="19" t="s">
        <v>483</v>
      </c>
      <c r="B236" s="5">
        <v>2016</v>
      </c>
      <c r="C236" s="5">
        <v>32</v>
      </c>
      <c r="D236" s="5">
        <v>0</v>
      </c>
      <c r="E236" t="s">
        <v>393</v>
      </c>
      <c r="F236" s="5"/>
      <c r="G236" s="2"/>
    </row>
    <row r="237" spans="1:8" x14ac:dyDescent="0.35">
      <c r="A237" s="19" t="s">
        <v>484</v>
      </c>
      <c r="B237" s="5">
        <v>2016</v>
      </c>
      <c r="C237" s="5">
        <v>32</v>
      </c>
      <c r="D237" s="5">
        <v>0</v>
      </c>
      <c r="E237" t="s">
        <v>393</v>
      </c>
      <c r="F237" s="5"/>
    </row>
    <row r="238" spans="1:8" x14ac:dyDescent="0.35">
      <c r="A238" s="5" t="s">
        <v>485</v>
      </c>
      <c r="B238" s="5">
        <v>2016</v>
      </c>
      <c r="C238" s="5">
        <v>16</v>
      </c>
      <c r="D238" s="5">
        <v>2</v>
      </c>
      <c r="E238" s="5" t="s">
        <v>86</v>
      </c>
    </row>
    <row r="239" spans="1:8" x14ac:dyDescent="0.35">
      <c r="A239" t="s">
        <v>486</v>
      </c>
      <c r="B239">
        <v>2016</v>
      </c>
      <c r="C239">
        <v>16</v>
      </c>
      <c r="D239">
        <v>2</v>
      </c>
      <c r="E239" t="s">
        <v>86</v>
      </c>
    </row>
    <row r="240" spans="1:8" x14ac:dyDescent="0.35">
      <c r="A240" t="s">
        <v>345</v>
      </c>
      <c r="B240">
        <v>2016</v>
      </c>
      <c r="C240">
        <v>15</v>
      </c>
      <c r="D240">
        <v>2</v>
      </c>
      <c r="E240" t="s">
        <v>86</v>
      </c>
      <c r="H240" s="2"/>
    </row>
    <row r="241" spans="1:7" x14ac:dyDescent="0.35">
      <c r="A241" t="s">
        <v>620</v>
      </c>
      <c r="B241">
        <v>2016</v>
      </c>
      <c r="C241">
        <v>22.5</v>
      </c>
      <c r="D241">
        <v>3.75</v>
      </c>
      <c r="E241" t="s">
        <v>625</v>
      </c>
      <c r="F241">
        <f>+(22.5*(2/3))/4</f>
        <v>3.75</v>
      </c>
      <c r="G241" s="2"/>
    </row>
    <row r="242" spans="1:7" x14ac:dyDescent="0.35">
      <c r="A242" s="13" t="s">
        <v>643</v>
      </c>
      <c r="B242">
        <v>2016</v>
      </c>
      <c r="C242">
        <v>18.5</v>
      </c>
      <c r="D242">
        <v>2</v>
      </c>
      <c r="E242" t="s">
        <v>489</v>
      </c>
    </row>
    <row r="243" spans="1:7" x14ac:dyDescent="0.35">
      <c r="A243" t="s">
        <v>701</v>
      </c>
      <c r="B243">
        <v>2016</v>
      </c>
      <c r="C243">
        <v>7</v>
      </c>
      <c r="D243">
        <v>1</v>
      </c>
      <c r="F243">
        <f>+(7*(2/3))/4</f>
        <v>1.1666666666666665</v>
      </c>
    </row>
    <row r="244" spans="1:7" x14ac:dyDescent="0.35">
      <c r="A244" t="s">
        <v>764</v>
      </c>
      <c r="B244">
        <v>2016</v>
      </c>
      <c r="C244">
        <v>15</v>
      </c>
      <c r="D244">
        <v>2</v>
      </c>
      <c r="E244" t="s">
        <v>86</v>
      </c>
    </row>
    <row r="245" spans="1:7" x14ac:dyDescent="0.35">
      <c r="A245" t="s">
        <v>264</v>
      </c>
      <c r="B245">
        <v>2016</v>
      </c>
      <c r="C245">
        <v>18</v>
      </c>
      <c r="D245">
        <v>2</v>
      </c>
      <c r="E245" t="s">
        <v>86</v>
      </c>
    </row>
    <row r="246" spans="1:7" x14ac:dyDescent="0.35">
      <c r="A246" t="s">
        <v>805</v>
      </c>
      <c r="B246">
        <v>2016</v>
      </c>
      <c r="C246">
        <v>18</v>
      </c>
      <c r="D246">
        <v>3.6</v>
      </c>
      <c r="F246" t="s">
        <v>806</v>
      </c>
    </row>
    <row r="247" spans="1:7" x14ac:dyDescent="0.35">
      <c r="A247" t="s">
        <v>1107</v>
      </c>
      <c r="B247">
        <v>2016</v>
      </c>
      <c r="C247">
        <v>4</v>
      </c>
      <c r="D247">
        <v>0.67</v>
      </c>
      <c r="E247" t="s">
        <v>96</v>
      </c>
      <c r="F247">
        <f>+(4*(2/3))/4</f>
        <v>0.66666666666666663</v>
      </c>
    </row>
    <row r="248" spans="1:7" x14ac:dyDescent="0.35">
      <c r="A248" s="19" t="s">
        <v>1117</v>
      </c>
      <c r="B248">
        <v>2016</v>
      </c>
      <c r="C248">
        <v>240</v>
      </c>
      <c r="D248">
        <v>0</v>
      </c>
      <c r="E248" t="s">
        <v>1118</v>
      </c>
    </row>
    <row r="249" spans="1:7" x14ac:dyDescent="0.35">
      <c r="A249" s="11" t="s">
        <v>1125</v>
      </c>
      <c r="B249">
        <v>2016</v>
      </c>
      <c r="C249">
        <v>17.5</v>
      </c>
      <c r="D249">
        <v>0</v>
      </c>
      <c r="E249" t="s">
        <v>1118</v>
      </c>
    </row>
    <row r="250" spans="1:7" x14ac:dyDescent="0.35">
      <c r="A250" t="s">
        <v>1134</v>
      </c>
      <c r="B250">
        <v>2016</v>
      </c>
      <c r="C250">
        <v>16</v>
      </c>
      <c r="D250">
        <v>2</v>
      </c>
      <c r="E250" t="s">
        <v>86</v>
      </c>
    </row>
    <row r="251" spans="1:7" x14ac:dyDescent="0.35">
      <c r="A251" t="s">
        <v>336</v>
      </c>
      <c r="B251">
        <v>2016</v>
      </c>
      <c r="C251">
        <v>6</v>
      </c>
      <c r="D251">
        <v>1</v>
      </c>
      <c r="E251" t="s">
        <v>96</v>
      </c>
      <c r="F251">
        <f>(6*(2/3))/4</f>
        <v>1</v>
      </c>
    </row>
    <row r="252" spans="1:7" x14ac:dyDescent="0.35">
      <c r="A252" t="s">
        <v>1155</v>
      </c>
      <c r="B252">
        <v>2016</v>
      </c>
      <c r="C252">
        <v>21</v>
      </c>
      <c r="D252">
        <v>2</v>
      </c>
      <c r="E252" t="s">
        <v>84</v>
      </c>
    </row>
    <row r="253" spans="1:7" x14ac:dyDescent="0.35">
      <c r="A253" t="s">
        <v>1156</v>
      </c>
      <c r="B253">
        <v>2016</v>
      </c>
      <c r="C253">
        <v>16</v>
      </c>
      <c r="D253">
        <v>2</v>
      </c>
      <c r="E253" t="s">
        <v>86</v>
      </c>
    </row>
    <row r="254" spans="1:7" x14ac:dyDescent="0.35">
      <c r="A254" t="s">
        <v>1169</v>
      </c>
      <c r="B254">
        <v>2016</v>
      </c>
      <c r="C254">
        <v>24</v>
      </c>
      <c r="D254">
        <v>4</v>
      </c>
      <c r="E254" t="s">
        <v>903</v>
      </c>
      <c r="F254">
        <v>4</v>
      </c>
    </row>
    <row r="255" spans="1:7" x14ac:dyDescent="0.35">
      <c r="A255" t="s">
        <v>344</v>
      </c>
      <c r="B255">
        <v>2015</v>
      </c>
      <c r="C255">
        <v>15</v>
      </c>
      <c r="D255">
        <v>2</v>
      </c>
      <c r="E255" t="s">
        <v>86</v>
      </c>
      <c r="F255" s="2"/>
    </row>
    <row r="256" spans="1:7" x14ac:dyDescent="0.35">
      <c r="A256" s="11" t="s">
        <v>343</v>
      </c>
      <c r="B256">
        <v>2015</v>
      </c>
      <c r="C256">
        <v>11</v>
      </c>
      <c r="D256">
        <v>0</v>
      </c>
      <c r="E256" t="s">
        <v>342</v>
      </c>
    </row>
    <row r="257" spans="1:5" x14ac:dyDescent="0.35">
      <c r="A257" t="s">
        <v>341</v>
      </c>
      <c r="B257">
        <v>2015</v>
      </c>
      <c r="C257">
        <v>28</v>
      </c>
      <c r="D257">
        <v>2</v>
      </c>
      <c r="E257" t="s">
        <v>79</v>
      </c>
    </row>
    <row r="258" spans="1:5" x14ac:dyDescent="0.35">
      <c r="A258" t="s">
        <v>10</v>
      </c>
      <c r="B258">
        <v>2015</v>
      </c>
      <c r="C258">
        <v>119</v>
      </c>
      <c r="D258">
        <v>10</v>
      </c>
      <c r="E258" t="s">
        <v>11</v>
      </c>
    </row>
    <row r="259" spans="1:5" x14ac:dyDescent="0.35">
      <c r="A259" t="s">
        <v>340</v>
      </c>
      <c r="B259">
        <v>2015</v>
      </c>
      <c r="C259">
        <v>10.5</v>
      </c>
      <c r="D259">
        <v>1.75</v>
      </c>
      <c r="E259" t="s">
        <v>96</v>
      </c>
    </row>
    <row r="260" spans="1:5" x14ac:dyDescent="0.35">
      <c r="A260" s="11" t="s">
        <v>487</v>
      </c>
      <c r="B260">
        <v>2015</v>
      </c>
      <c r="C260">
        <v>20</v>
      </c>
      <c r="D260">
        <v>0</v>
      </c>
      <c r="E260" t="s">
        <v>393</v>
      </c>
    </row>
    <row r="261" spans="1:5" x14ac:dyDescent="0.35">
      <c r="A261" t="s">
        <v>488</v>
      </c>
      <c r="B261">
        <v>2015</v>
      </c>
      <c r="C261">
        <v>10.5</v>
      </c>
      <c r="D261">
        <v>1.75</v>
      </c>
      <c r="E261" t="s">
        <v>489</v>
      </c>
    </row>
    <row r="262" spans="1:5" x14ac:dyDescent="0.35">
      <c r="A262" t="s">
        <v>490</v>
      </c>
      <c r="B262">
        <v>2015</v>
      </c>
      <c r="C262">
        <v>84</v>
      </c>
      <c r="D262">
        <v>4</v>
      </c>
      <c r="E262" t="s">
        <v>458</v>
      </c>
    </row>
    <row r="263" spans="1:5" x14ac:dyDescent="0.35">
      <c r="A263" t="s">
        <v>339</v>
      </c>
      <c r="B263">
        <v>2015</v>
      </c>
      <c r="C263">
        <v>20</v>
      </c>
      <c r="D263">
        <v>2</v>
      </c>
      <c r="E263" t="s">
        <v>86</v>
      </c>
    </row>
    <row r="264" spans="1:5" x14ac:dyDescent="0.35">
      <c r="A264" t="s">
        <v>338</v>
      </c>
      <c r="B264">
        <v>2015</v>
      </c>
      <c r="C264">
        <v>35</v>
      </c>
      <c r="D264">
        <v>2</v>
      </c>
      <c r="E264" t="s">
        <v>99</v>
      </c>
    </row>
    <row r="265" spans="1:5" x14ac:dyDescent="0.35">
      <c r="A265" t="s">
        <v>337</v>
      </c>
      <c r="B265">
        <v>2015</v>
      </c>
      <c r="C265">
        <v>15</v>
      </c>
      <c r="D265">
        <v>2</v>
      </c>
      <c r="E265" t="s">
        <v>86</v>
      </c>
    </row>
    <row r="266" spans="1:5" x14ac:dyDescent="0.35">
      <c r="A266" t="s">
        <v>336</v>
      </c>
      <c r="B266">
        <v>2015</v>
      </c>
      <c r="C266">
        <v>6</v>
      </c>
      <c r="D266">
        <v>1</v>
      </c>
      <c r="E266" t="s">
        <v>86</v>
      </c>
    </row>
    <row r="267" spans="1:5" x14ac:dyDescent="0.35">
      <c r="A267" t="s">
        <v>335</v>
      </c>
      <c r="B267">
        <v>2015</v>
      </c>
      <c r="C267">
        <v>14</v>
      </c>
      <c r="D267">
        <v>2</v>
      </c>
      <c r="E267" t="s">
        <v>86</v>
      </c>
    </row>
    <row r="268" spans="1:5" x14ac:dyDescent="0.35">
      <c r="A268" s="11" t="s">
        <v>334</v>
      </c>
      <c r="B268">
        <v>2015</v>
      </c>
      <c r="C268">
        <v>40</v>
      </c>
      <c r="D268">
        <v>0</v>
      </c>
      <c r="E268" t="s">
        <v>393</v>
      </c>
    </row>
    <row r="269" spans="1:5" x14ac:dyDescent="0.35">
      <c r="A269" s="18" t="s">
        <v>333</v>
      </c>
      <c r="B269">
        <v>2015</v>
      </c>
      <c r="C269">
        <v>20</v>
      </c>
      <c r="D269">
        <v>2</v>
      </c>
      <c r="E269" t="s">
        <v>84</v>
      </c>
    </row>
    <row r="270" spans="1:5" x14ac:dyDescent="0.35">
      <c r="A270" t="s">
        <v>309</v>
      </c>
      <c r="B270">
        <v>2015</v>
      </c>
      <c r="C270">
        <v>11</v>
      </c>
      <c r="D270">
        <v>1.83</v>
      </c>
      <c r="E270" t="s">
        <v>86</v>
      </c>
    </row>
    <row r="271" spans="1:5" x14ac:dyDescent="0.35">
      <c r="A271" t="s">
        <v>332</v>
      </c>
      <c r="B271">
        <v>2015</v>
      </c>
      <c r="C271">
        <v>21</v>
      </c>
      <c r="D271">
        <v>2</v>
      </c>
      <c r="E271" t="s">
        <v>86</v>
      </c>
    </row>
    <row r="272" spans="1:5" x14ac:dyDescent="0.35">
      <c r="A272" t="s">
        <v>331</v>
      </c>
      <c r="B272">
        <v>2015</v>
      </c>
      <c r="C272">
        <v>178</v>
      </c>
      <c r="D272">
        <v>16</v>
      </c>
      <c r="E272" t="s">
        <v>330</v>
      </c>
    </row>
    <row r="273" spans="1:6" x14ac:dyDescent="0.35">
      <c r="A273" s="11" t="s">
        <v>392</v>
      </c>
      <c r="B273">
        <v>2015</v>
      </c>
      <c r="C273">
        <v>12</v>
      </c>
      <c r="D273">
        <v>0</v>
      </c>
      <c r="E273" t="s">
        <v>393</v>
      </c>
    </row>
    <row r="274" spans="1:6" x14ac:dyDescent="0.35">
      <c r="A274" t="s">
        <v>329</v>
      </c>
      <c r="B274">
        <v>2015</v>
      </c>
      <c r="C274">
        <v>14</v>
      </c>
      <c r="D274">
        <v>2</v>
      </c>
      <c r="E274" t="s">
        <v>328</v>
      </c>
    </row>
    <row r="275" spans="1:6" x14ac:dyDescent="0.35">
      <c r="A275" t="s">
        <v>491</v>
      </c>
      <c r="B275">
        <v>2015</v>
      </c>
      <c r="C275">
        <v>14</v>
      </c>
      <c r="D275">
        <v>2</v>
      </c>
      <c r="E275" t="s">
        <v>86</v>
      </c>
    </row>
    <row r="276" spans="1:6" x14ac:dyDescent="0.35">
      <c r="A276" s="19" t="s">
        <v>327</v>
      </c>
      <c r="B276">
        <v>2015</v>
      </c>
      <c r="C276">
        <v>6</v>
      </c>
      <c r="D276">
        <v>0</v>
      </c>
      <c r="E276" t="s">
        <v>326</v>
      </c>
    </row>
    <row r="277" spans="1:6" x14ac:dyDescent="0.35">
      <c r="A277" t="s">
        <v>665</v>
      </c>
      <c r="B277">
        <v>2015</v>
      </c>
      <c r="C277">
        <v>13</v>
      </c>
      <c r="D277">
        <v>2</v>
      </c>
      <c r="E277" t="s">
        <v>86</v>
      </c>
    </row>
    <row r="278" spans="1:6" x14ac:dyDescent="0.35">
      <c r="A278" t="s">
        <v>700</v>
      </c>
      <c r="B278">
        <v>2015</v>
      </c>
      <c r="C278">
        <v>30</v>
      </c>
      <c r="D278">
        <v>2</v>
      </c>
      <c r="E278" t="s">
        <v>79</v>
      </c>
    </row>
    <row r="279" spans="1:6" x14ac:dyDescent="0.35">
      <c r="A279" s="11" t="s">
        <v>756</v>
      </c>
      <c r="B279">
        <v>2015</v>
      </c>
      <c r="C279">
        <v>37</v>
      </c>
      <c r="D279">
        <v>0</v>
      </c>
      <c r="E279" t="s">
        <v>744</v>
      </c>
      <c r="F279" s="5"/>
    </row>
    <row r="280" spans="1:6" x14ac:dyDescent="0.35">
      <c r="A280" s="11" t="s">
        <v>1124</v>
      </c>
      <c r="B280">
        <v>2015</v>
      </c>
      <c r="C280">
        <v>17.5</v>
      </c>
      <c r="D280">
        <v>0</v>
      </c>
      <c r="E280" t="s">
        <v>1118</v>
      </c>
    </row>
    <row r="281" spans="1:6" x14ac:dyDescent="0.35">
      <c r="A281" t="s">
        <v>310</v>
      </c>
      <c r="B281">
        <v>2015</v>
      </c>
      <c r="C281">
        <v>21</v>
      </c>
      <c r="D281">
        <v>3.5</v>
      </c>
      <c r="E281" t="s">
        <v>297</v>
      </c>
      <c r="F281">
        <f>+(21*(2/3))/4</f>
        <v>3.5</v>
      </c>
    </row>
    <row r="282" spans="1:6" x14ac:dyDescent="0.35">
      <c r="A282" t="s">
        <v>310</v>
      </c>
      <c r="B282">
        <v>2015</v>
      </c>
      <c r="C282">
        <v>21</v>
      </c>
      <c r="D282">
        <v>3.5</v>
      </c>
      <c r="E282" t="s">
        <v>297</v>
      </c>
      <c r="F282">
        <f>+(21*(2/3))/4</f>
        <v>3.5</v>
      </c>
    </row>
    <row r="283" spans="1:6" x14ac:dyDescent="0.35">
      <c r="A283" s="11" t="s">
        <v>325</v>
      </c>
      <c r="B283">
        <v>2014</v>
      </c>
      <c r="C283">
        <v>6</v>
      </c>
      <c r="D283">
        <v>0</v>
      </c>
      <c r="E283" t="s">
        <v>326</v>
      </c>
    </row>
    <row r="284" spans="1:6" x14ac:dyDescent="0.35">
      <c r="A284" t="s">
        <v>324</v>
      </c>
      <c r="B284">
        <v>2014</v>
      </c>
      <c r="C284">
        <v>16</v>
      </c>
      <c r="D284">
        <v>2</v>
      </c>
      <c r="E284" t="s">
        <v>86</v>
      </c>
    </row>
    <row r="285" spans="1:6" x14ac:dyDescent="0.35">
      <c r="A285" s="11" t="s">
        <v>323</v>
      </c>
      <c r="B285">
        <v>2014</v>
      </c>
      <c r="C285">
        <v>0</v>
      </c>
      <c r="D285">
        <v>0</v>
      </c>
      <c r="E285" t="s">
        <v>322</v>
      </c>
    </row>
    <row r="286" spans="1:6" x14ac:dyDescent="0.35">
      <c r="A286" t="s">
        <v>321</v>
      </c>
      <c r="B286">
        <v>2014</v>
      </c>
      <c r="C286">
        <v>14</v>
      </c>
      <c r="D286">
        <v>2</v>
      </c>
      <c r="E286" t="s">
        <v>86</v>
      </c>
    </row>
    <row r="287" spans="1:6" x14ac:dyDescent="0.35">
      <c r="A287" s="11" t="s">
        <v>320</v>
      </c>
      <c r="B287">
        <v>2014</v>
      </c>
      <c r="C287">
        <v>12</v>
      </c>
      <c r="D287">
        <v>0</v>
      </c>
      <c r="E287" t="s">
        <v>393</v>
      </c>
    </row>
    <row r="288" spans="1:6" x14ac:dyDescent="0.35">
      <c r="A288" s="11" t="s">
        <v>319</v>
      </c>
      <c r="B288">
        <v>2014</v>
      </c>
      <c r="C288">
        <v>28</v>
      </c>
      <c r="D288">
        <v>0</v>
      </c>
      <c r="E288" t="s">
        <v>393</v>
      </c>
    </row>
    <row r="289" spans="1:6" x14ac:dyDescent="0.35">
      <c r="A289" s="20" t="s">
        <v>318</v>
      </c>
      <c r="B289">
        <v>2014</v>
      </c>
      <c r="C289">
        <v>5</v>
      </c>
      <c r="D289">
        <v>0</v>
      </c>
      <c r="E289" t="s">
        <v>317</v>
      </c>
    </row>
    <row r="290" spans="1:6" x14ac:dyDescent="0.35">
      <c r="A290" t="s">
        <v>316</v>
      </c>
      <c r="B290">
        <v>2014</v>
      </c>
      <c r="C290">
        <v>16</v>
      </c>
      <c r="D290">
        <v>2</v>
      </c>
      <c r="E290" t="s">
        <v>86</v>
      </c>
    </row>
    <row r="291" spans="1:6" x14ac:dyDescent="0.35">
      <c r="A291" t="s">
        <v>607</v>
      </c>
      <c r="B291">
        <v>2014</v>
      </c>
      <c r="C291">
        <v>30</v>
      </c>
      <c r="D291">
        <v>5</v>
      </c>
      <c r="E291" t="s">
        <v>608</v>
      </c>
      <c r="F291">
        <f>+(30*(2/3))/4</f>
        <v>5</v>
      </c>
    </row>
    <row r="292" spans="1:6" x14ac:dyDescent="0.35">
      <c r="A292" t="s">
        <v>315</v>
      </c>
      <c r="B292">
        <v>2014</v>
      </c>
      <c r="C292">
        <v>16</v>
      </c>
      <c r="D292">
        <v>2</v>
      </c>
      <c r="E292" t="s">
        <v>86</v>
      </c>
    </row>
    <row r="293" spans="1:6" x14ac:dyDescent="0.35">
      <c r="A293" s="11" t="s">
        <v>314</v>
      </c>
      <c r="B293">
        <v>2014</v>
      </c>
      <c r="C293">
        <v>40</v>
      </c>
      <c r="D293">
        <v>0</v>
      </c>
      <c r="E293" t="s">
        <v>393</v>
      </c>
    </row>
    <row r="294" spans="1:6" x14ac:dyDescent="0.35">
      <c r="A294" t="s">
        <v>313</v>
      </c>
      <c r="B294">
        <v>2014</v>
      </c>
      <c r="C294">
        <v>21</v>
      </c>
      <c r="D294">
        <v>3.5</v>
      </c>
      <c r="E294" t="s">
        <v>312</v>
      </c>
    </row>
    <row r="295" spans="1:6" x14ac:dyDescent="0.35">
      <c r="A295" s="11" t="s">
        <v>311</v>
      </c>
      <c r="B295">
        <v>2014</v>
      </c>
      <c r="C295">
        <v>10</v>
      </c>
      <c r="D295">
        <v>0</v>
      </c>
      <c r="E295" t="s">
        <v>166</v>
      </c>
    </row>
    <row r="296" spans="1:6" x14ac:dyDescent="0.35">
      <c r="A296" t="s">
        <v>310</v>
      </c>
      <c r="B296">
        <v>2014</v>
      </c>
      <c r="C296">
        <v>21</v>
      </c>
      <c r="D296">
        <v>2</v>
      </c>
      <c r="E296" t="s">
        <v>86</v>
      </c>
    </row>
    <row r="297" spans="1:6" x14ac:dyDescent="0.35">
      <c r="A297" t="s">
        <v>420</v>
      </c>
      <c r="B297">
        <v>2014</v>
      </c>
      <c r="C297">
        <v>10</v>
      </c>
      <c r="D297">
        <v>1.67</v>
      </c>
      <c r="E297" t="s">
        <v>86</v>
      </c>
    </row>
    <row r="298" spans="1:6" x14ac:dyDescent="0.35">
      <c r="A298" t="s">
        <v>376</v>
      </c>
      <c r="B298">
        <v>2014</v>
      </c>
      <c r="D298">
        <v>8</v>
      </c>
      <c r="E298" t="s">
        <v>465</v>
      </c>
    </row>
    <row r="299" spans="1:6" x14ac:dyDescent="0.35">
      <c r="A299" t="s">
        <v>492</v>
      </c>
      <c r="B299">
        <v>2014</v>
      </c>
      <c r="C299">
        <v>14</v>
      </c>
      <c r="D299">
        <v>2</v>
      </c>
      <c r="E299" t="s">
        <v>86</v>
      </c>
    </row>
    <row r="300" spans="1:6" x14ac:dyDescent="0.35">
      <c r="A300" t="s">
        <v>493</v>
      </c>
      <c r="B300">
        <v>2014</v>
      </c>
      <c r="C300">
        <v>18</v>
      </c>
      <c r="D300">
        <v>2</v>
      </c>
      <c r="E300" t="s">
        <v>489</v>
      </c>
    </row>
    <row r="301" spans="1:6" x14ac:dyDescent="0.35">
      <c r="A301" t="s">
        <v>494</v>
      </c>
      <c r="B301">
        <v>2014</v>
      </c>
      <c r="C301">
        <v>14</v>
      </c>
      <c r="D301">
        <v>2</v>
      </c>
      <c r="E301" t="s">
        <v>86</v>
      </c>
    </row>
    <row r="302" spans="1:6" x14ac:dyDescent="0.35">
      <c r="A302" t="s">
        <v>495</v>
      </c>
      <c r="B302">
        <v>2014</v>
      </c>
      <c r="C302">
        <v>8</v>
      </c>
      <c r="D302">
        <v>1.33</v>
      </c>
      <c r="E302" t="s">
        <v>96</v>
      </c>
    </row>
    <row r="303" spans="1:6" x14ac:dyDescent="0.35">
      <c r="A303" t="s">
        <v>168</v>
      </c>
      <c r="B303">
        <v>2014</v>
      </c>
      <c r="C303">
        <v>8</v>
      </c>
      <c r="D303">
        <v>1.33</v>
      </c>
      <c r="E303" t="s">
        <v>96</v>
      </c>
      <c r="F303">
        <f>+(8*(2/3))/4</f>
        <v>1.3333333333333333</v>
      </c>
    </row>
    <row r="304" spans="1:6" x14ac:dyDescent="0.35">
      <c r="A304" t="s">
        <v>699</v>
      </c>
      <c r="B304">
        <v>2014</v>
      </c>
      <c r="C304">
        <v>16</v>
      </c>
      <c r="D304">
        <v>2</v>
      </c>
      <c r="E304" t="s">
        <v>86</v>
      </c>
    </row>
    <row r="305" spans="1:6" x14ac:dyDescent="0.35">
      <c r="A305" t="s">
        <v>733</v>
      </c>
      <c r="B305">
        <v>2014</v>
      </c>
      <c r="C305">
        <v>10</v>
      </c>
      <c r="D305">
        <v>1.67</v>
      </c>
      <c r="E305" t="s">
        <v>734</v>
      </c>
      <c r="F305">
        <f>+(10*(2/3))/4</f>
        <v>1.6666666666666665</v>
      </c>
    </row>
    <row r="306" spans="1:6" x14ac:dyDescent="0.35">
      <c r="A306" s="19" t="s">
        <v>755</v>
      </c>
      <c r="B306" s="5">
        <v>2014</v>
      </c>
      <c r="C306" s="5">
        <v>24</v>
      </c>
      <c r="D306" s="5">
        <v>0</v>
      </c>
      <c r="E306" t="s">
        <v>744</v>
      </c>
      <c r="F306" s="5"/>
    </row>
    <row r="307" spans="1:6" x14ac:dyDescent="0.35">
      <c r="A307" s="11" t="s">
        <v>877</v>
      </c>
      <c r="B307">
        <v>2014</v>
      </c>
      <c r="C307">
        <v>6</v>
      </c>
      <c r="D307">
        <v>0</v>
      </c>
      <c r="E307" t="s">
        <v>744</v>
      </c>
    </row>
    <row r="308" spans="1:6" x14ac:dyDescent="0.35">
      <c r="A308" s="11" t="s">
        <v>823</v>
      </c>
      <c r="B308">
        <v>2014</v>
      </c>
      <c r="C308">
        <v>12</v>
      </c>
      <c r="D308">
        <v>0</v>
      </c>
      <c r="E308" t="s">
        <v>744</v>
      </c>
    </row>
    <row r="309" spans="1:6" x14ac:dyDescent="0.35">
      <c r="A309" s="14" t="s">
        <v>959</v>
      </c>
      <c r="B309" s="15">
        <v>2014</v>
      </c>
      <c r="E309" t="s">
        <v>565</v>
      </c>
    </row>
    <row r="310" spans="1:6" x14ac:dyDescent="0.35">
      <c r="A310" t="s">
        <v>1024</v>
      </c>
      <c r="B310">
        <v>2014</v>
      </c>
      <c r="C310">
        <v>28</v>
      </c>
      <c r="D310">
        <v>2</v>
      </c>
      <c r="E310" t="s">
        <v>84</v>
      </c>
    </row>
    <row r="311" spans="1:6" x14ac:dyDescent="0.35">
      <c r="A311" t="s">
        <v>1054</v>
      </c>
      <c r="B311">
        <v>2014</v>
      </c>
      <c r="C311">
        <v>6</v>
      </c>
      <c r="D311">
        <v>1</v>
      </c>
    </row>
    <row r="312" spans="1:6" x14ac:dyDescent="0.35">
      <c r="A312" t="s">
        <v>1157</v>
      </c>
      <c r="B312">
        <v>2014</v>
      </c>
      <c r="C312">
        <v>16</v>
      </c>
      <c r="D312">
        <v>2</v>
      </c>
      <c r="E312" t="s">
        <v>86</v>
      </c>
    </row>
    <row r="313" spans="1:6" x14ac:dyDescent="0.35">
      <c r="A313" t="s">
        <v>678</v>
      </c>
      <c r="B313">
        <v>2013</v>
      </c>
      <c r="C313">
        <v>14</v>
      </c>
      <c r="D313">
        <v>2</v>
      </c>
      <c r="E313" t="s">
        <v>86</v>
      </c>
    </row>
    <row r="314" spans="1:6" x14ac:dyDescent="0.35">
      <c r="A314" t="s">
        <v>359</v>
      </c>
      <c r="B314">
        <v>2013</v>
      </c>
      <c r="C314">
        <v>16</v>
      </c>
      <c r="D314">
        <v>2</v>
      </c>
      <c r="E314" t="s">
        <v>86</v>
      </c>
    </row>
    <row r="315" spans="1:6" x14ac:dyDescent="0.35">
      <c r="A315" t="s">
        <v>309</v>
      </c>
      <c r="B315">
        <v>2013</v>
      </c>
      <c r="C315">
        <v>11</v>
      </c>
      <c r="D315">
        <v>1.83</v>
      </c>
      <c r="E315" t="s">
        <v>86</v>
      </c>
    </row>
    <row r="316" spans="1:6" x14ac:dyDescent="0.35">
      <c r="A316" s="11" t="s">
        <v>276</v>
      </c>
      <c r="B316">
        <v>2013</v>
      </c>
      <c r="C316">
        <v>16</v>
      </c>
      <c r="D316">
        <v>0</v>
      </c>
      <c r="E316" t="s">
        <v>166</v>
      </c>
    </row>
    <row r="317" spans="1:6" ht="13.75" customHeight="1" x14ac:dyDescent="0.35">
      <c r="A317" t="s">
        <v>308</v>
      </c>
      <c r="B317">
        <v>2013</v>
      </c>
      <c r="C317">
        <v>16</v>
      </c>
      <c r="D317">
        <v>2</v>
      </c>
      <c r="E317" t="s">
        <v>86</v>
      </c>
    </row>
    <row r="318" spans="1:6" x14ac:dyDescent="0.35">
      <c r="A318" t="s">
        <v>307</v>
      </c>
      <c r="B318">
        <v>2013</v>
      </c>
      <c r="C318">
        <v>16</v>
      </c>
      <c r="D318">
        <v>2</v>
      </c>
      <c r="E318" t="s">
        <v>84</v>
      </c>
    </row>
    <row r="319" spans="1:6" x14ac:dyDescent="0.35">
      <c r="A319" t="s">
        <v>421</v>
      </c>
      <c r="B319">
        <v>2013</v>
      </c>
      <c r="C319">
        <v>8</v>
      </c>
      <c r="D319">
        <v>1.33</v>
      </c>
      <c r="E319" t="s">
        <v>96</v>
      </c>
    </row>
    <row r="320" spans="1:6" x14ac:dyDescent="0.35">
      <c r="A320" t="s">
        <v>306</v>
      </c>
      <c r="B320">
        <v>2013</v>
      </c>
      <c r="C320">
        <v>21</v>
      </c>
      <c r="D320">
        <v>2</v>
      </c>
      <c r="E320" t="s">
        <v>84</v>
      </c>
    </row>
    <row r="321" spans="1:6" x14ac:dyDescent="0.35">
      <c r="A321" t="s">
        <v>422</v>
      </c>
      <c r="B321">
        <v>2013</v>
      </c>
      <c r="C321">
        <v>4.5</v>
      </c>
      <c r="D321">
        <v>0.75</v>
      </c>
      <c r="E321" t="s">
        <v>96</v>
      </c>
    </row>
    <row r="322" spans="1:6" x14ac:dyDescent="0.35">
      <c r="A322" s="11" t="s">
        <v>305</v>
      </c>
      <c r="B322">
        <v>2013</v>
      </c>
      <c r="C322">
        <v>16</v>
      </c>
      <c r="D322">
        <v>0</v>
      </c>
      <c r="E322" t="s">
        <v>286</v>
      </c>
    </row>
    <row r="323" spans="1:6" x14ac:dyDescent="0.35">
      <c r="A323" s="11" t="s">
        <v>304</v>
      </c>
      <c r="B323">
        <v>2013</v>
      </c>
      <c r="C323">
        <v>16</v>
      </c>
      <c r="D323">
        <v>0</v>
      </c>
      <c r="E323" t="s">
        <v>286</v>
      </c>
    </row>
    <row r="324" spans="1:6" x14ac:dyDescent="0.35">
      <c r="A324" s="11" t="s">
        <v>303</v>
      </c>
      <c r="B324">
        <v>2013</v>
      </c>
      <c r="D324">
        <v>0</v>
      </c>
      <c r="E324" t="s">
        <v>166</v>
      </c>
    </row>
    <row r="325" spans="1:6" x14ac:dyDescent="0.35">
      <c r="A325" t="s">
        <v>360</v>
      </c>
      <c r="B325">
        <v>2013</v>
      </c>
      <c r="C325">
        <v>15</v>
      </c>
      <c r="D325">
        <v>2</v>
      </c>
      <c r="E325" t="s">
        <v>86</v>
      </c>
    </row>
    <row r="326" spans="1:6" x14ac:dyDescent="0.35">
      <c r="A326" t="s">
        <v>496</v>
      </c>
      <c r="B326">
        <v>2013</v>
      </c>
      <c r="C326">
        <v>8</v>
      </c>
      <c r="D326">
        <v>1.33</v>
      </c>
      <c r="E326" t="s">
        <v>96</v>
      </c>
    </row>
    <row r="327" spans="1:6" x14ac:dyDescent="0.35">
      <c r="A327" t="s">
        <v>374</v>
      </c>
      <c r="B327">
        <v>2013</v>
      </c>
      <c r="D327">
        <v>6</v>
      </c>
      <c r="E327" t="s">
        <v>15</v>
      </c>
    </row>
    <row r="328" spans="1:6" x14ac:dyDescent="0.35">
      <c r="A328" t="s">
        <v>375</v>
      </c>
      <c r="B328">
        <v>2013</v>
      </c>
      <c r="D328">
        <v>1</v>
      </c>
      <c r="E328" t="s">
        <v>466</v>
      </c>
    </row>
    <row r="329" spans="1:6" x14ac:dyDescent="0.35">
      <c r="A329" t="s">
        <v>302</v>
      </c>
      <c r="B329">
        <v>2013</v>
      </c>
      <c r="C329">
        <v>123</v>
      </c>
      <c r="D329">
        <v>20.5</v>
      </c>
      <c r="E329" t="s">
        <v>394</v>
      </c>
    </row>
    <row r="330" spans="1:6" x14ac:dyDescent="0.35">
      <c r="A330" s="19" t="s">
        <v>497</v>
      </c>
      <c r="B330" s="5">
        <v>2013</v>
      </c>
      <c r="C330" s="5">
        <v>32</v>
      </c>
      <c r="D330" s="5">
        <v>0</v>
      </c>
      <c r="E330" t="s">
        <v>393</v>
      </c>
      <c r="F330" s="5"/>
    </row>
    <row r="331" spans="1:6" x14ac:dyDescent="0.35">
      <c r="A331" s="11" t="s">
        <v>498</v>
      </c>
      <c r="B331">
        <v>2013</v>
      </c>
      <c r="C331">
        <v>24</v>
      </c>
      <c r="D331">
        <v>0</v>
      </c>
      <c r="E331" t="s">
        <v>393</v>
      </c>
    </row>
    <row r="332" spans="1:6" x14ac:dyDescent="0.35">
      <c r="A332" t="s">
        <v>499</v>
      </c>
      <c r="B332">
        <v>2013</v>
      </c>
      <c r="D332">
        <v>10</v>
      </c>
      <c r="E332" t="s">
        <v>500</v>
      </c>
    </row>
    <row r="333" spans="1:6" x14ac:dyDescent="0.35">
      <c r="A333" t="s">
        <v>501</v>
      </c>
      <c r="B333">
        <v>2013</v>
      </c>
      <c r="C333">
        <v>6</v>
      </c>
      <c r="D333">
        <v>1</v>
      </c>
      <c r="E333" t="s">
        <v>118</v>
      </c>
    </row>
    <row r="334" spans="1:6" x14ac:dyDescent="0.35">
      <c r="A334" t="s">
        <v>359</v>
      </c>
      <c r="B334">
        <v>2013</v>
      </c>
      <c r="C334">
        <v>16</v>
      </c>
      <c r="D334">
        <v>2</v>
      </c>
      <c r="E334" t="s">
        <v>86</v>
      </c>
    </row>
    <row r="335" spans="1:6" x14ac:dyDescent="0.35">
      <c r="A335" t="s">
        <v>685</v>
      </c>
      <c r="B335">
        <v>2013</v>
      </c>
      <c r="C335">
        <v>7</v>
      </c>
      <c r="D335">
        <v>1.17</v>
      </c>
      <c r="E335" t="s">
        <v>96</v>
      </c>
      <c r="F335">
        <f>+(7*(2/3))/4</f>
        <v>1.1666666666666665</v>
      </c>
    </row>
    <row r="336" spans="1:6" x14ac:dyDescent="0.35">
      <c r="A336" t="s">
        <v>726</v>
      </c>
      <c r="B336">
        <v>2013</v>
      </c>
      <c r="C336">
        <v>14</v>
      </c>
      <c r="D336">
        <v>2</v>
      </c>
      <c r="E336" t="s">
        <v>86</v>
      </c>
    </row>
    <row r="337" spans="1:6" x14ac:dyDescent="0.35">
      <c r="A337" s="11" t="s">
        <v>754</v>
      </c>
      <c r="B337">
        <v>2013</v>
      </c>
      <c r="C337">
        <v>24</v>
      </c>
      <c r="D337">
        <v>0</v>
      </c>
      <c r="E337" t="s">
        <v>744</v>
      </c>
    </row>
    <row r="338" spans="1:6" x14ac:dyDescent="0.35">
      <c r="A338" t="s">
        <v>758</v>
      </c>
      <c r="B338">
        <v>2013</v>
      </c>
      <c r="C338">
        <v>16</v>
      </c>
      <c r="D338">
        <v>2</v>
      </c>
      <c r="E338" t="s">
        <v>86</v>
      </c>
    </row>
    <row r="339" spans="1:6" x14ac:dyDescent="0.35">
      <c r="A339" t="s">
        <v>813</v>
      </c>
      <c r="B339">
        <v>2013</v>
      </c>
      <c r="C339">
        <v>15</v>
      </c>
      <c r="D339">
        <v>3</v>
      </c>
      <c r="F339" t="s">
        <v>814</v>
      </c>
    </row>
    <row r="340" spans="1:6" x14ac:dyDescent="0.35">
      <c r="A340" t="s">
        <v>827</v>
      </c>
      <c r="B340">
        <v>2013</v>
      </c>
      <c r="C340">
        <v>21</v>
      </c>
      <c r="D340">
        <v>2</v>
      </c>
      <c r="E340" t="s">
        <v>84</v>
      </c>
    </row>
    <row r="341" spans="1:6" x14ac:dyDescent="0.35">
      <c r="A341" t="s">
        <v>849</v>
      </c>
      <c r="B341">
        <v>2013</v>
      </c>
      <c r="C341">
        <v>11</v>
      </c>
      <c r="D341">
        <v>1.83</v>
      </c>
      <c r="E341" t="s">
        <v>96</v>
      </c>
      <c r="F341">
        <v>1.8333333333333333</v>
      </c>
    </row>
    <row r="342" spans="1:6" x14ac:dyDescent="0.35">
      <c r="A342" s="14" t="s">
        <v>960</v>
      </c>
      <c r="B342" s="15">
        <v>2013</v>
      </c>
      <c r="E342" t="s">
        <v>565</v>
      </c>
    </row>
    <row r="343" spans="1:6" x14ac:dyDescent="0.35">
      <c r="A343" t="s">
        <v>979</v>
      </c>
      <c r="B343">
        <v>2013</v>
      </c>
      <c r="D343">
        <v>2</v>
      </c>
      <c r="E343" t="s">
        <v>86</v>
      </c>
    </row>
    <row r="344" spans="1:6" x14ac:dyDescent="0.35">
      <c r="A344" t="s">
        <v>1016</v>
      </c>
      <c r="B344">
        <v>2013</v>
      </c>
      <c r="C344">
        <v>12</v>
      </c>
      <c r="D344">
        <v>2</v>
      </c>
      <c r="E344" t="s">
        <v>86</v>
      </c>
    </row>
    <row r="345" spans="1:6" x14ac:dyDescent="0.35">
      <c r="A345" s="11" t="s">
        <v>1122</v>
      </c>
      <c r="B345">
        <v>2013</v>
      </c>
      <c r="C345">
        <v>32.5</v>
      </c>
      <c r="D345">
        <v>0</v>
      </c>
      <c r="E345" t="s">
        <v>1118</v>
      </c>
    </row>
    <row r="346" spans="1:6" x14ac:dyDescent="0.35">
      <c r="A346" t="s">
        <v>1162</v>
      </c>
      <c r="B346">
        <v>2013</v>
      </c>
      <c r="C346">
        <v>15</v>
      </c>
      <c r="D346">
        <v>2</v>
      </c>
    </row>
    <row r="347" spans="1:6" x14ac:dyDescent="0.35">
      <c r="A347" s="11" t="s">
        <v>301</v>
      </c>
      <c r="B347">
        <v>2012</v>
      </c>
      <c r="C347">
        <v>16</v>
      </c>
      <c r="D347">
        <v>0</v>
      </c>
      <c r="E347" t="s">
        <v>286</v>
      </c>
    </row>
    <row r="348" spans="1:6" x14ac:dyDescent="0.35">
      <c r="A348" t="s">
        <v>300</v>
      </c>
      <c r="B348">
        <v>2012</v>
      </c>
      <c r="C348">
        <v>20</v>
      </c>
      <c r="D348">
        <v>2</v>
      </c>
      <c r="E348" t="s">
        <v>86</v>
      </c>
    </row>
    <row r="349" spans="1:6" x14ac:dyDescent="0.35">
      <c r="A349" t="s">
        <v>299</v>
      </c>
      <c r="B349">
        <v>2012</v>
      </c>
      <c r="C349">
        <v>4</v>
      </c>
      <c r="D349">
        <v>0.67</v>
      </c>
      <c r="E349" t="s">
        <v>96</v>
      </c>
    </row>
    <row r="350" spans="1:6" x14ac:dyDescent="0.35">
      <c r="A350" t="s">
        <v>423</v>
      </c>
      <c r="B350">
        <v>2012</v>
      </c>
      <c r="C350">
        <v>15</v>
      </c>
      <c r="D350">
        <v>2</v>
      </c>
      <c r="E350" t="s">
        <v>86</v>
      </c>
    </row>
    <row r="351" spans="1:6" x14ac:dyDescent="0.35">
      <c r="A351" t="s">
        <v>298</v>
      </c>
      <c r="B351">
        <v>2012</v>
      </c>
      <c r="C351">
        <v>20</v>
      </c>
      <c r="D351">
        <v>3.33</v>
      </c>
      <c r="E351" t="s">
        <v>297</v>
      </c>
    </row>
    <row r="352" spans="1:6" x14ac:dyDescent="0.35">
      <c r="A352" t="s">
        <v>502</v>
      </c>
      <c r="B352">
        <v>2012</v>
      </c>
      <c r="C352">
        <v>6.5</v>
      </c>
      <c r="D352">
        <v>1.08</v>
      </c>
      <c r="E352" t="s">
        <v>86</v>
      </c>
    </row>
    <row r="353" spans="1:5" x14ac:dyDescent="0.35">
      <c r="A353" s="18" t="s">
        <v>296</v>
      </c>
      <c r="B353">
        <v>2012</v>
      </c>
      <c r="C353">
        <v>16</v>
      </c>
      <c r="D353">
        <v>2</v>
      </c>
      <c r="E353" t="s">
        <v>86</v>
      </c>
    </row>
    <row r="354" spans="1:5" x14ac:dyDescent="0.35">
      <c r="A354" t="s">
        <v>295</v>
      </c>
      <c r="B354">
        <v>2012</v>
      </c>
      <c r="C354">
        <v>16</v>
      </c>
      <c r="D354">
        <v>2</v>
      </c>
      <c r="E354" t="s">
        <v>86</v>
      </c>
    </row>
    <row r="355" spans="1:5" x14ac:dyDescent="0.35">
      <c r="A355" t="s">
        <v>503</v>
      </c>
      <c r="B355">
        <v>2012</v>
      </c>
      <c r="C355">
        <v>35</v>
      </c>
      <c r="D355">
        <v>2</v>
      </c>
      <c r="E355" t="s">
        <v>99</v>
      </c>
    </row>
    <row r="356" spans="1:5" x14ac:dyDescent="0.35">
      <c r="A356" t="s">
        <v>294</v>
      </c>
      <c r="B356">
        <v>2012</v>
      </c>
      <c r="C356">
        <v>14</v>
      </c>
      <c r="D356">
        <v>2</v>
      </c>
      <c r="E356" t="s">
        <v>86</v>
      </c>
    </row>
    <row r="357" spans="1:5" x14ac:dyDescent="0.35">
      <c r="A357" t="s">
        <v>293</v>
      </c>
      <c r="B357">
        <v>2012</v>
      </c>
      <c r="C357">
        <v>17</v>
      </c>
      <c r="D357">
        <v>2</v>
      </c>
      <c r="E357" t="s">
        <v>86</v>
      </c>
    </row>
    <row r="358" spans="1:5" x14ac:dyDescent="0.35">
      <c r="A358" t="s">
        <v>292</v>
      </c>
      <c r="B358">
        <v>2012</v>
      </c>
      <c r="C358">
        <v>20</v>
      </c>
      <c r="D358">
        <v>2</v>
      </c>
      <c r="E358" t="s">
        <v>86</v>
      </c>
    </row>
    <row r="359" spans="1:5" x14ac:dyDescent="0.35">
      <c r="A359" t="s">
        <v>380</v>
      </c>
      <c r="B359">
        <v>2012</v>
      </c>
      <c r="C359">
        <v>7</v>
      </c>
      <c r="D359">
        <v>1.17</v>
      </c>
      <c r="E359" t="s">
        <v>96</v>
      </c>
    </row>
    <row r="360" spans="1:5" x14ac:dyDescent="0.35">
      <c r="A360" t="s">
        <v>395</v>
      </c>
      <c r="B360">
        <v>2012</v>
      </c>
      <c r="C360">
        <v>14</v>
      </c>
      <c r="D360">
        <v>2</v>
      </c>
      <c r="E360" t="s">
        <v>96</v>
      </c>
    </row>
    <row r="361" spans="1:5" x14ac:dyDescent="0.35">
      <c r="A361" t="s">
        <v>291</v>
      </c>
      <c r="B361">
        <v>2012</v>
      </c>
      <c r="C361">
        <v>120</v>
      </c>
      <c r="D361">
        <v>6</v>
      </c>
      <c r="E361" t="s">
        <v>290</v>
      </c>
    </row>
    <row r="362" spans="1:5" x14ac:dyDescent="0.35">
      <c r="A362" s="11" t="s">
        <v>498</v>
      </c>
      <c r="B362">
        <v>2012</v>
      </c>
      <c r="C362">
        <v>24</v>
      </c>
      <c r="D362">
        <v>0</v>
      </c>
      <c r="E362" t="s">
        <v>393</v>
      </c>
    </row>
    <row r="363" spans="1:5" x14ac:dyDescent="0.35">
      <c r="A363" t="s">
        <v>292</v>
      </c>
      <c r="B363">
        <v>2012</v>
      </c>
      <c r="C363">
        <v>4</v>
      </c>
      <c r="D363">
        <v>0.67</v>
      </c>
      <c r="E363" t="s">
        <v>96</v>
      </c>
    </row>
    <row r="364" spans="1:5" x14ac:dyDescent="0.35">
      <c r="A364" t="s">
        <v>504</v>
      </c>
      <c r="B364">
        <v>2012</v>
      </c>
      <c r="C364">
        <v>19</v>
      </c>
      <c r="D364">
        <v>2</v>
      </c>
      <c r="E364" t="s">
        <v>86</v>
      </c>
    </row>
    <row r="365" spans="1:5" x14ac:dyDescent="0.35">
      <c r="A365" t="s">
        <v>505</v>
      </c>
      <c r="B365">
        <v>2012</v>
      </c>
      <c r="C365">
        <v>14</v>
      </c>
      <c r="D365">
        <v>2</v>
      </c>
      <c r="E365" t="s">
        <v>86</v>
      </c>
    </row>
    <row r="366" spans="1:5" x14ac:dyDescent="0.35">
      <c r="A366" t="s">
        <v>633</v>
      </c>
      <c r="B366">
        <v>2012</v>
      </c>
      <c r="C366">
        <v>6</v>
      </c>
      <c r="D366">
        <v>1</v>
      </c>
      <c r="E366" t="s">
        <v>96</v>
      </c>
    </row>
    <row r="367" spans="1:5" x14ac:dyDescent="0.35">
      <c r="A367" t="s">
        <v>634</v>
      </c>
      <c r="B367">
        <v>2012</v>
      </c>
      <c r="C367">
        <v>6</v>
      </c>
      <c r="D367">
        <v>1</v>
      </c>
      <c r="E367" t="s">
        <v>96</v>
      </c>
    </row>
    <row r="368" spans="1:5" x14ac:dyDescent="0.35">
      <c r="A368" t="s">
        <v>635</v>
      </c>
      <c r="B368">
        <v>2012</v>
      </c>
      <c r="C368">
        <v>6</v>
      </c>
      <c r="D368">
        <v>1</v>
      </c>
      <c r="E368" t="s">
        <v>96</v>
      </c>
    </row>
    <row r="369" spans="1:6" x14ac:dyDescent="0.35">
      <c r="A369" t="s">
        <v>636</v>
      </c>
      <c r="B369">
        <v>2012</v>
      </c>
      <c r="C369">
        <v>6</v>
      </c>
      <c r="D369">
        <v>1</v>
      </c>
    </row>
    <row r="370" spans="1:6" x14ac:dyDescent="0.35">
      <c r="A370" t="s">
        <v>676</v>
      </c>
      <c r="B370">
        <v>2012</v>
      </c>
      <c r="C370">
        <v>18</v>
      </c>
      <c r="D370">
        <v>2</v>
      </c>
      <c r="E370" t="s">
        <v>86</v>
      </c>
    </row>
    <row r="371" spans="1:6" x14ac:dyDescent="0.35">
      <c r="A371" t="s">
        <v>291</v>
      </c>
      <c r="B371">
        <v>2012</v>
      </c>
      <c r="C371">
        <v>120</v>
      </c>
      <c r="D371">
        <v>6</v>
      </c>
      <c r="E371" t="s">
        <v>290</v>
      </c>
    </row>
    <row r="372" spans="1:6" x14ac:dyDescent="0.35">
      <c r="A372" t="s">
        <v>812</v>
      </c>
      <c r="B372">
        <v>2012</v>
      </c>
      <c r="C372">
        <v>13</v>
      </c>
      <c r="D372">
        <v>2</v>
      </c>
      <c r="E372" t="s">
        <v>86</v>
      </c>
    </row>
    <row r="373" spans="1:6" x14ac:dyDescent="0.35">
      <c r="A373" t="s">
        <v>243</v>
      </c>
      <c r="B373">
        <v>2012</v>
      </c>
      <c r="C373">
        <v>20</v>
      </c>
      <c r="D373">
        <v>2</v>
      </c>
      <c r="E373" t="s">
        <v>84</v>
      </c>
    </row>
    <row r="374" spans="1:6" x14ac:dyDescent="0.35">
      <c r="A374" s="21" t="s">
        <v>940</v>
      </c>
      <c r="B374">
        <v>2012</v>
      </c>
      <c r="D374">
        <v>2</v>
      </c>
      <c r="E374" t="s">
        <v>86</v>
      </c>
    </row>
    <row r="375" spans="1:6" x14ac:dyDescent="0.35">
      <c r="A375" t="s">
        <v>976</v>
      </c>
      <c r="B375">
        <v>2012</v>
      </c>
      <c r="D375">
        <v>1.5</v>
      </c>
      <c r="E375" t="s">
        <v>86</v>
      </c>
    </row>
    <row r="376" spans="1:6" x14ac:dyDescent="0.35">
      <c r="A376" t="s">
        <v>977</v>
      </c>
      <c r="B376">
        <v>2012</v>
      </c>
      <c r="D376">
        <v>1.5</v>
      </c>
      <c r="E376" t="s">
        <v>84</v>
      </c>
    </row>
    <row r="377" spans="1:6" x14ac:dyDescent="0.35">
      <c r="A377" t="s">
        <v>978</v>
      </c>
      <c r="B377">
        <v>2012</v>
      </c>
      <c r="D377">
        <v>1.5</v>
      </c>
      <c r="E377" t="s">
        <v>96</v>
      </c>
    </row>
    <row r="378" spans="1:6" x14ac:dyDescent="0.35">
      <c r="A378" t="s">
        <v>980</v>
      </c>
      <c r="B378">
        <v>2012</v>
      </c>
      <c r="C378">
        <v>8</v>
      </c>
      <c r="D378">
        <v>1.33</v>
      </c>
      <c r="E378" t="s">
        <v>96</v>
      </c>
      <c r="F378">
        <f>+(8*(2/3))/4</f>
        <v>1.3333333333333333</v>
      </c>
    </row>
    <row r="379" spans="1:6" x14ac:dyDescent="0.35">
      <c r="A379" t="s">
        <v>981</v>
      </c>
      <c r="B379">
        <v>2012</v>
      </c>
      <c r="C379">
        <v>16</v>
      </c>
      <c r="D379">
        <v>2</v>
      </c>
      <c r="E379" t="s">
        <v>86</v>
      </c>
    </row>
    <row r="380" spans="1:6" x14ac:dyDescent="0.35">
      <c r="A380" t="s">
        <v>1061</v>
      </c>
      <c r="B380">
        <v>2012</v>
      </c>
      <c r="C380">
        <v>16</v>
      </c>
      <c r="D380">
        <v>2</v>
      </c>
      <c r="E380" t="s">
        <v>86</v>
      </c>
    </row>
    <row r="381" spans="1:6" x14ac:dyDescent="0.35">
      <c r="A381" t="s">
        <v>883</v>
      </c>
      <c r="B381">
        <v>2012</v>
      </c>
      <c r="C381">
        <v>15</v>
      </c>
      <c r="D381">
        <v>2</v>
      </c>
    </row>
    <row r="382" spans="1:6" x14ac:dyDescent="0.35">
      <c r="A382" t="s">
        <v>243</v>
      </c>
      <c r="B382">
        <v>2011</v>
      </c>
      <c r="C382">
        <v>18</v>
      </c>
      <c r="D382">
        <v>2</v>
      </c>
      <c r="E382" t="s">
        <v>84</v>
      </c>
    </row>
    <row r="383" spans="1:6" x14ac:dyDescent="0.35">
      <c r="A383" s="11" t="s">
        <v>289</v>
      </c>
      <c r="B383">
        <v>2011</v>
      </c>
      <c r="C383">
        <v>7</v>
      </c>
      <c r="D383">
        <v>0</v>
      </c>
      <c r="E383" t="s">
        <v>166</v>
      </c>
    </row>
    <row r="384" spans="1:6" x14ac:dyDescent="0.35">
      <c r="A384" s="20" t="s">
        <v>288</v>
      </c>
      <c r="B384">
        <v>2011</v>
      </c>
      <c r="C384">
        <v>7</v>
      </c>
      <c r="D384">
        <v>0</v>
      </c>
      <c r="E384" t="s">
        <v>166</v>
      </c>
    </row>
    <row r="385" spans="1:5" x14ac:dyDescent="0.35">
      <c r="A385" s="11" t="s">
        <v>287</v>
      </c>
      <c r="B385">
        <v>2011</v>
      </c>
      <c r="C385">
        <v>32</v>
      </c>
      <c r="D385">
        <v>0</v>
      </c>
      <c r="E385" t="s">
        <v>286</v>
      </c>
    </row>
    <row r="386" spans="1:5" x14ac:dyDescent="0.35">
      <c r="A386" t="s">
        <v>285</v>
      </c>
      <c r="B386">
        <v>2011</v>
      </c>
      <c r="C386">
        <v>4</v>
      </c>
      <c r="D386">
        <v>0.67</v>
      </c>
      <c r="E386" t="s">
        <v>96</v>
      </c>
    </row>
    <row r="387" spans="1:5" x14ac:dyDescent="0.35">
      <c r="A387" t="s">
        <v>506</v>
      </c>
      <c r="B387">
        <v>2011</v>
      </c>
      <c r="C387">
        <v>6.5</v>
      </c>
      <c r="D387">
        <v>1</v>
      </c>
      <c r="E387" t="s">
        <v>96</v>
      </c>
    </row>
    <row r="388" spans="1:5" x14ac:dyDescent="0.35">
      <c r="A388" t="s">
        <v>507</v>
      </c>
      <c r="B388">
        <v>2011</v>
      </c>
      <c r="C388">
        <v>13</v>
      </c>
      <c r="D388">
        <v>2</v>
      </c>
      <c r="E388" t="s">
        <v>86</v>
      </c>
    </row>
    <row r="389" spans="1:5" x14ac:dyDescent="0.35">
      <c r="A389" t="s">
        <v>284</v>
      </c>
      <c r="B389">
        <v>2011</v>
      </c>
      <c r="C389">
        <v>28</v>
      </c>
      <c r="D389">
        <v>2</v>
      </c>
      <c r="E389" t="s">
        <v>79</v>
      </c>
    </row>
    <row r="390" spans="1:5" x14ac:dyDescent="0.35">
      <c r="A390" t="s">
        <v>283</v>
      </c>
      <c r="B390">
        <v>2011</v>
      </c>
      <c r="C390">
        <v>13</v>
      </c>
      <c r="D390">
        <v>2</v>
      </c>
      <c r="E390" t="s">
        <v>86</v>
      </c>
    </row>
    <row r="391" spans="1:5" x14ac:dyDescent="0.35">
      <c r="A391" t="s">
        <v>609</v>
      </c>
      <c r="B391">
        <v>2011</v>
      </c>
      <c r="C391">
        <v>36</v>
      </c>
      <c r="D391">
        <v>2</v>
      </c>
      <c r="E391" t="s">
        <v>79</v>
      </c>
    </row>
    <row r="392" spans="1:5" x14ac:dyDescent="0.35">
      <c r="A392" t="s">
        <v>282</v>
      </c>
      <c r="B392">
        <v>2011</v>
      </c>
      <c r="C392">
        <v>8</v>
      </c>
      <c r="D392">
        <v>1.33</v>
      </c>
      <c r="E392" t="s">
        <v>281</v>
      </c>
    </row>
    <row r="393" spans="1:5" x14ac:dyDescent="0.35">
      <c r="A393" s="11" t="s">
        <v>280</v>
      </c>
      <c r="B393">
        <v>2011</v>
      </c>
      <c r="C393">
        <v>7</v>
      </c>
      <c r="D393">
        <v>0</v>
      </c>
      <c r="E393" t="s">
        <v>166</v>
      </c>
    </row>
    <row r="394" spans="1:5" x14ac:dyDescent="0.35">
      <c r="A394" t="s">
        <v>378</v>
      </c>
      <c r="B394">
        <v>2011</v>
      </c>
      <c r="C394">
        <v>4.5</v>
      </c>
      <c r="D394">
        <v>0.75</v>
      </c>
      <c r="E394" t="s">
        <v>96</v>
      </c>
    </row>
    <row r="395" spans="1:5" x14ac:dyDescent="0.35">
      <c r="A395" s="11" t="s">
        <v>379</v>
      </c>
      <c r="B395">
        <v>2011</v>
      </c>
      <c r="C395">
        <v>2</v>
      </c>
      <c r="D395">
        <v>0</v>
      </c>
      <c r="E395" t="s">
        <v>265</v>
      </c>
    </row>
    <row r="396" spans="1:5" x14ac:dyDescent="0.35">
      <c r="A396" t="s">
        <v>279</v>
      </c>
      <c r="B396">
        <v>2011</v>
      </c>
      <c r="C396">
        <v>15</v>
      </c>
      <c r="D396">
        <v>2</v>
      </c>
      <c r="E396" t="s">
        <v>118</v>
      </c>
    </row>
    <row r="397" spans="1:5" x14ac:dyDescent="0.35">
      <c r="A397" t="s">
        <v>382</v>
      </c>
      <c r="B397">
        <v>2011</v>
      </c>
      <c r="D397">
        <v>6</v>
      </c>
      <c r="E397" t="s">
        <v>15</v>
      </c>
    </row>
    <row r="398" spans="1:5" x14ac:dyDescent="0.35">
      <c r="A398" t="s">
        <v>381</v>
      </c>
      <c r="B398">
        <v>2011</v>
      </c>
      <c r="D398">
        <v>6</v>
      </c>
      <c r="E398" t="s">
        <v>15</v>
      </c>
    </row>
    <row r="399" spans="1:5" x14ac:dyDescent="0.35">
      <c r="A399" t="s">
        <v>508</v>
      </c>
      <c r="B399">
        <v>2011</v>
      </c>
      <c r="C399">
        <v>6</v>
      </c>
      <c r="D399">
        <v>1</v>
      </c>
      <c r="E399" t="s">
        <v>96</v>
      </c>
    </row>
    <row r="400" spans="1:5" x14ac:dyDescent="0.35">
      <c r="A400" t="s">
        <v>637</v>
      </c>
      <c r="B400">
        <v>2011</v>
      </c>
      <c r="C400">
        <v>6</v>
      </c>
      <c r="D400">
        <v>1</v>
      </c>
    </row>
    <row r="401" spans="1:11" x14ac:dyDescent="0.35">
      <c r="A401" s="11" t="s">
        <v>638</v>
      </c>
      <c r="B401">
        <v>2011</v>
      </c>
      <c r="C401">
        <v>7</v>
      </c>
      <c r="D401">
        <v>0</v>
      </c>
      <c r="E401" t="s">
        <v>639</v>
      </c>
    </row>
    <row r="402" spans="1:11" x14ac:dyDescent="0.35">
      <c r="A402" t="s">
        <v>640</v>
      </c>
      <c r="B402">
        <v>2011</v>
      </c>
      <c r="C402">
        <v>13</v>
      </c>
      <c r="D402">
        <v>2</v>
      </c>
      <c r="E402" t="s">
        <v>86</v>
      </c>
    </row>
    <row r="403" spans="1:11" x14ac:dyDescent="0.35">
      <c r="A403" t="s">
        <v>636</v>
      </c>
      <c r="B403">
        <v>2011</v>
      </c>
      <c r="C403">
        <v>6</v>
      </c>
      <c r="D403">
        <v>1</v>
      </c>
    </row>
    <row r="404" spans="1:11" x14ac:dyDescent="0.35">
      <c r="A404" t="s">
        <v>684</v>
      </c>
      <c r="B404">
        <v>2011</v>
      </c>
      <c r="C404">
        <v>5</v>
      </c>
      <c r="D404">
        <v>0.83</v>
      </c>
      <c r="E404" t="s">
        <v>96</v>
      </c>
      <c r="F404">
        <f>+(5*(2/3))/4</f>
        <v>0.83333333333333326</v>
      </c>
    </row>
    <row r="405" spans="1:11" x14ac:dyDescent="0.35">
      <c r="A405" s="19" t="s">
        <v>712</v>
      </c>
      <c r="B405">
        <v>2011</v>
      </c>
      <c r="C405">
        <v>25</v>
      </c>
      <c r="D405">
        <v>0</v>
      </c>
      <c r="E405" t="s">
        <v>710</v>
      </c>
    </row>
    <row r="406" spans="1:11" s="5" customFormat="1" x14ac:dyDescent="0.35">
      <c r="A406" t="s">
        <v>824</v>
      </c>
      <c r="B406">
        <v>2011</v>
      </c>
      <c r="C406">
        <v>8</v>
      </c>
      <c r="D406">
        <v>1.33</v>
      </c>
      <c r="E406" t="s">
        <v>96</v>
      </c>
      <c r="F406">
        <v>1.3333333333333333</v>
      </c>
      <c r="G406"/>
      <c r="H406"/>
      <c r="I406"/>
      <c r="J406"/>
      <c r="K406"/>
    </row>
    <row r="407" spans="1:11" x14ac:dyDescent="0.35">
      <c r="A407" t="s">
        <v>828</v>
      </c>
      <c r="B407">
        <v>2011</v>
      </c>
      <c r="C407">
        <v>15</v>
      </c>
      <c r="D407">
        <v>2</v>
      </c>
      <c r="E407" t="s">
        <v>90</v>
      </c>
    </row>
    <row r="408" spans="1:11" s="5" customFormat="1" x14ac:dyDescent="0.35">
      <c r="A408" s="11" t="s">
        <v>857</v>
      </c>
      <c r="B408">
        <v>2011</v>
      </c>
      <c r="C408">
        <v>6</v>
      </c>
      <c r="D408">
        <v>0</v>
      </c>
      <c r="E408" t="s">
        <v>96</v>
      </c>
      <c r="F408"/>
      <c r="G408" t="s">
        <v>166</v>
      </c>
      <c r="H408"/>
      <c r="I408"/>
      <c r="J408"/>
      <c r="K408"/>
    </row>
    <row r="409" spans="1:11" s="5" customFormat="1" x14ac:dyDescent="0.35">
      <c r="A409" t="s">
        <v>915</v>
      </c>
      <c r="B409">
        <v>2011</v>
      </c>
      <c r="C409">
        <v>9</v>
      </c>
      <c r="D409">
        <v>1.5</v>
      </c>
      <c r="E409" t="s">
        <v>96</v>
      </c>
      <c r="F409">
        <f>+(9*(2/3))/4</f>
        <v>1.5</v>
      </c>
      <c r="G409"/>
      <c r="H409"/>
      <c r="I409"/>
      <c r="J409"/>
      <c r="K409"/>
    </row>
    <row r="410" spans="1:11" x14ac:dyDescent="0.35">
      <c r="A410" s="18" t="s">
        <v>982</v>
      </c>
      <c r="B410">
        <v>2011</v>
      </c>
      <c r="C410">
        <v>14</v>
      </c>
      <c r="D410">
        <v>2</v>
      </c>
      <c r="E410" t="s">
        <v>86</v>
      </c>
    </row>
    <row r="411" spans="1:11" x14ac:dyDescent="0.35">
      <c r="A411" t="s">
        <v>1105</v>
      </c>
      <c r="B411">
        <v>2011</v>
      </c>
      <c r="C411">
        <v>8</v>
      </c>
      <c r="D411">
        <v>1.33</v>
      </c>
      <c r="E411" t="s">
        <v>96</v>
      </c>
      <c r="F411">
        <f>+(8*(2/3))/4</f>
        <v>1.3333333333333333</v>
      </c>
    </row>
    <row r="412" spans="1:11" x14ac:dyDescent="0.35">
      <c r="A412" s="11" t="s">
        <v>1120</v>
      </c>
      <c r="B412">
        <v>2011</v>
      </c>
      <c r="C412">
        <v>32.5</v>
      </c>
      <c r="D412">
        <v>0</v>
      </c>
      <c r="E412" t="s">
        <v>1118</v>
      </c>
    </row>
    <row r="413" spans="1:11" x14ac:dyDescent="0.35">
      <c r="A413" s="11" t="s">
        <v>1121</v>
      </c>
      <c r="B413">
        <v>2011</v>
      </c>
      <c r="C413">
        <v>32.5</v>
      </c>
      <c r="D413">
        <v>0</v>
      </c>
      <c r="E413" t="s">
        <v>1118</v>
      </c>
    </row>
    <row r="414" spans="1:11" x14ac:dyDescent="0.35">
      <c r="A414" t="s">
        <v>271</v>
      </c>
      <c r="B414">
        <v>2010</v>
      </c>
      <c r="C414">
        <v>8</v>
      </c>
      <c r="D414">
        <v>1.33</v>
      </c>
      <c r="E414" t="s">
        <v>86</v>
      </c>
    </row>
    <row r="415" spans="1:11" x14ac:dyDescent="0.35">
      <c r="A415" t="s">
        <v>610</v>
      </c>
      <c r="B415">
        <v>2010</v>
      </c>
      <c r="C415">
        <v>4</v>
      </c>
      <c r="D415">
        <v>0.67</v>
      </c>
      <c r="E415" t="s">
        <v>96</v>
      </c>
      <c r="F415">
        <f>+(4*(2/3))/4</f>
        <v>0.66666666666666663</v>
      </c>
    </row>
    <row r="416" spans="1:11" x14ac:dyDescent="0.35">
      <c r="A416" t="s">
        <v>278</v>
      </c>
      <c r="B416">
        <v>2010</v>
      </c>
      <c r="C416">
        <v>14</v>
      </c>
      <c r="D416">
        <v>2</v>
      </c>
      <c r="E416" t="s">
        <v>86</v>
      </c>
    </row>
    <row r="417" spans="1:7" x14ac:dyDescent="0.35">
      <c r="A417" s="11" t="s">
        <v>459</v>
      </c>
      <c r="B417">
        <v>2010</v>
      </c>
      <c r="C417">
        <v>8</v>
      </c>
      <c r="D417">
        <v>0</v>
      </c>
      <c r="E417" t="s">
        <v>166</v>
      </c>
    </row>
    <row r="418" spans="1:7" x14ac:dyDescent="0.35">
      <c r="A418" t="s">
        <v>243</v>
      </c>
      <c r="B418">
        <v>2010</v>
      </c>
      <c r="C418">
        <v>18</v>
      </c>
      <c r="D418">
        <v>2</v>
      </c>
      <c r="E418" t="s">
        <v>84</v>
      </c>
    </row>
    <row r="419" spans="1:7" x14ac:dyDescent="0.35">
      <c r="A419" s="11" t="s">
        <v>277</v>
      </c>
      <c r="B419">
        <v>2010</v>
      </c>
      <c r="C419">
        <v>14</v>
      </c>
      <c r="D419">
        <v>0</v>
      </c>
      <c r="E419" t="s">
        <v>166</v>
      </c>
    </row>
    <row r="420" spans="1:7" x14ac:dyDescent="0.35">
      <c r="A420" s="11" t="s">
        <v>276</v>
      </c>
      <c r="B420">
        <v>2010</v>
      </c>
      <c r="C420">
        <v>5</v>
      </c>
      <c r="D420">
        <v>0</v>
      </c>
      <c r="E420" t="s">
        <v>166</v>
      </c>
    </row>
    <row r="421" spans="1:7" x14ac:dyDescent="0.35">
      <c r="A421" s="20" t="s">
        <v>509</v>
      </c>
      <c r="B421">
        <v>2010</v>
      </c>
      <c r="C421">
        <v>10</v>
      </c>
      <c r="D421">
        <v>0</v>
      </c>
      <c r="E421" t="s">
        <v>552</v>
      </c>
    </row>
    <row r="422" spans="1:7" x14ac:dyDescent="0.35">
      <c r="A422" t="s">
        <v>275</v>
      </c>
      <c r="B422">
        <v>2010</v>
      </c>
      <c r="C422">
        <v>16</v>
      </c>
      <c r="D422">
        <v>2</v>
      </c>
      <c r="E422" t="s">
        <v>86</v>
      </c>
    </row>
    <row r="423" spans="1:7" x14ac:dyDescent="0.35">
      <c r="A423" t="s">
        <v>274</v>
      </c>
      <c r="B423">
        <v>2010</v>
      </c>
      <c r="C423">
        <v>14</v>
      </c>
      <c r="D423">
        <v>2</v>
      </c>
      <c r="E423" t="s">
        <v>424</v>
      </c>
    </row>
    <row r="424" spans="1:7" x14ac:dyDescent="0.35">
      <c r="A424" t="s">
        <v>273</v>
      </c>
      <c r="B424">
        <v>2010</v>
      </c>
      <c r="C424">
        <v>14</v>
      </c>
      <c r="D424">
        <v>2</v>
      </c>
      <c r="E424" t="s">
        <v>86</v>
      </c>
    </row>
    <row r="425" spans="1:7" x14ac:dyDescent="0.35">
      <c r="A425" t="s">
        <v>510</v>
      </c>
      <c r="B425">
        <v>2010</v>
      </c>
      <c r="C425">
        <v>14</v>
      </c>
      <c r="D425">
        <v>2</v>
      </c>
      <c r="E425" t="s">
        <v>86</v>
      </c>
    </row>
    <row r="426" spans="1:7" x14ac:dyDescent="0.35">
      <c r="A426" t="s">
        <v>272</v>
      </c>
      <c r="B426">
        <v>2010</v>
      </c>
      <c r="C426">
        <v>14</v>
      </c>
      <c r="D426">
        <v>2</v>
      </c>
      <c r="E426" t="s">
        <v>86</v>
      </c>
    </row>
    <row r="427" spans="1:7" x14ac:dyDescent="0.35">
      <c r="A427" t="s">
        <v>270</v>
      </c>
      <c r="B427">
        <v>2010</v>
      </c>
      <c r="C427">
        <v>22</v>
      </c>
      <c r="D427">
        <v>2</v>
      </c>
      <c r="E427" t="s">
        <v>84</v>
      </c>
    </row>
    <row r="428" spans="1:7" x14ac:dyDescent="0.35">
      <c r="A428" t="s">
        <v>396</v>
      </c>
      <c r="B428">
        <v>2010</v>
      </c>
      <c r="C428">
        <v>16</v>
      </c>
      <c r="D428">
        <v>2</v>
      </c>
      <c r="E428" t="s">
        <v>86</v>
      </c>
    </row>
    <row r="429" spans="1:7" x14ac:dyDescent="0.35">
      <c r="A429" s="20" t="s">
        <v>269</v>
      </c>
      <c r="B429">
        <v>2010</v>
      </c>
      <c r="C429">
        <v>24</v>
      </c>
      <c r="D429">
        <v>0</v>
      </c>
      <c r="E429" t="s">
        <v>166</v>
      </c>
    </row>
    <row r="430" spans="1:7" x14ac:dyDescent="0.35">
      <c r="A430" t="s">
        <v>511</v>
      </c>
      <c r="B430">
        <v>2010</v>
      </c>
      <c r="C430">
        <v>38</v>
      </c>
      <c r="D430">
        <v>2</v>
      </c>
      <c r="E430" t="s">
        <v>99</v>
      </c>
    </row>
    <row r="431" spans="1:7" x14ac:dyDescent="0.35">
      <c r="A431" t="s">
        <v>512</v>
      </c>
      <c r="B431">
        <v>2010</v>
      </c>
      <c r="C431">
        <v>12</v>
      </c>
      <c r="D431">
        <v>2</v>
      </c>
      <c r="E431" t="s">
        <v>96</v>
      </c>
    </row>
    <row r="432" spans="1:7" x14ac:dyDescent="0.35">
      <c r="A432" s="11" t="s">
        <v>698</v>
      </c>
      <c r="B432">
        <v>2010</v>
      </c>
      <c r="C432">
        <v>6</v>
      </c>
      <c r="D432">
        <v>0</v>
      </c>
      <c r="E432" t="s">
        <v>96</v>
      </c>
      <c r="G432" t="s">
        <v>166</v>
      </c>
    </row>
    <row r="433" spans="1:7" x14ac:dyDescent="0.35">
      <c r="A433" t="s">
        <v>270</v>
      </c>
      <c r="B433">
        <v>2010</v>
      </c>
      <c r="C433">
        <v>22</v>
      </c>
      <c r="D433">
        <v>2</v>
      </c>
      <c r="E433" t="s">
        <v>84</v>
      </c>
    </row>
    <row r="434" spans="1:7" x14ac:dyDescent="0.35">
      <c r="A434" t="s">
        <v>722</v>
      </c>
      <c r="B434">
        <v>2010</v>
      </c>
      <c r="C434">
        <v>4</v>
      </c>
      <c r="D434">
        <v>0.67</v>
      </c>
      <c r="E434" t="s">
        <v>86</v>
      </c>
    </row>
    <row r="435" spans="1:7" x14ac:dyDescent="0.35">
      <c r="A435" t="s">
        <v>723</v>
      </c>
      <c r="B435">
        <v>2010</v>
      </c>
      <c r="C435">
        <v>4</v>
      </c>
      <c r="D435">
        <v>0.67</v>
      </c>
      <c r="E435" t="s">
        <v>86</v>
      </c>
    </row>
    <row r="436" spans="1:7" x14ac:dyDescent="0.35">
      <c r="A436" t="s">
        <v>724</v>
      </c>
      <c r="B436">
        <v>2010</v>
      </c>
      <c r="C436">
        <v>28</v>
      </c>
      <c r="D436">
        <v>2</v>
      </c>
      <c r="E436" t="s">
        <v>84</v>
      </c>
    </row>
    <row r="437" spans="1:7" x14ac:dyDescent="0.35">
      <c r="A437" t="s">
        <v>725</v>
      </c>
      <c r="B437">
        <v>2010</v>
      </c>
      <c r="C437">
        <v>28</v>
      </c>
      <c r="D437">
        <v>2</v>
      </c>
      <c r="E437" t="s">
        <v>84</v>
      </c>
    </row>
    <row r="438" spans="1:7" x14ac:dyDescent="0.35">
      <c r="A438" t="s">
        <v>784</v>
      </c>
      <c r="B438">
        <v>2010</v>
      </c>
      <c r="C438">
        <v>12</v>
      </c>
      <c r="D438">
        <v>2</v>
      </c>
      <c r="E438" t="s">
        <v>86</v>
      </c>
    </row>
    <row r="439" spans="1:7" x14ac:dyDescent="0.35">
      <c r="A439" t="s">
        <v>816</v>
      </c>
      <c r="B439">
        <v>2010</v>
      </c>
      <c r="C439">
        <v>19.5</v>
      </c>
      <c r="D439">
        <v>2</v>
      </c>
      <c r="E439" t="s">
        <v>84</v>
      </c>
    </row>
    <row r="440" spans="1:7" x14ac:dyDescent="0.35">
      <c r="A440" s="11" t="s">
        <v>858</v>
      </c>
      <c r="B440">
        <v>2010</v>
      </c>
      <c r="C440">
        <v>5</v>
      </c>
      <c r="D440">
        <v>0</v>
      </c>
      <c r="E440" t="s">
        <v>96</v>
      </c>
      <c r="G440" t="s">
        <v>166</v>
      </c>
    </row>
    <row r="441" spans="1:7" x14ac:dyDescent="0.35">
      <c r="A441" t="s">
        <v>868</v>
      </c>
      <c r="B441">
        <v>2010</v>
      </c>
      <c r="C441">
        <v>21</v>
      </c>
      <c r="D441">
        <v>2</v>
      </c>
      <c r="E441" t="s">
        <v>86</v>
      </c>
    </row>
    <row r="442" spans="1:7" x14ac:dyDescent="0.35">
      <c r="A442" s="17" t="s">
        <v>941</v>
      </c>
      <c r="B442">
        <v>2010</v>
      </c>
      <c r="C442">
        <v>12</v>
      </c>
      <c r="D442">
        <v>0</v>
      </c>
      <c r="E442" t="s">
        <v>565</v>
      </c>
    </row>
    <row r="443" spans="1:7" x14ac:dyDescent="0.35">
      <c r="A443" s="14" t="s">
        <v>961</v>
      </c>
      <c r="B443" s="15">
        <v>2010</v>
      </c>
      <c r="E443" t="s">
        <v>565</v>
      </c>
    </row>
    <row r="444" spans="1:7" x14ac:dyDescent="0.35">
      <c r="A444" s="14" t="s">
        <v>962</v>
      </c>
      <c r="B444" s="15">
        <v>2010</v>
      </c>
      <c r="E444" t="s">
        <v>565</v>
      </c>
    </row>
    <row r="445" spans="1:7" x14ac:dyDescent="0.35">
      <c r="A445" s="11" t="s">
        <v>1119</v>
      </c>
      <c r="B445">
        <v>2010</v>
      </c>
      <c r="C445">
        <v>32.5</v>
      </c>
      <c r="D445">
        <v>0</v>
      </c>
      <c r="E445" t="s">
        <v>1118</v>
      </c>
    </row>
    <row r="446" spans="1:7" x14ac:dyDescent="0.35">
      <c r="A446" t="s">
        <v>339</v>
      </c>
      <c r="B446">
        <v>2010</v>
      </c>
      <c r="C446">
        <v>20</v>
      </c>
      <c r="D446">
        <v>2</v>
      </c>
    </row>
    <row r="447" spans="1:7" x14ac:dyDescent="0.35">
      <c r="A447" t="s">
        <v>268</v>
      </c>
      <c r="B447">
        <v>2009</v>
      </c>
      <c r="C447">
        <v>14</v>
      </c>
      <c r="D447">
        <v>2</v>
      </c>
      <c r="E447" t="s">
        <v>86</v>
      </c>
    </row>
    <row r="448" spans="1:7" x14ac:dyDescent="0.35">
      <c r="A448" t="s">
        <v>267</v>
      </c>
      <c r="B448">
        <v>2009</v>
      </c>
      <c r="C448">
        <v>15</v>
      </c>
      <c r="D448">
        <v>2</v>
      </c>
      <c r="E448" t="s">
        <v>86</v>
      </c>
    </row>
    <row r="449" spans="1:5" x14ac:dyDescent="0.35">
      <c r="A449" s="19" t="s">
        <v>266</v>
      </c>
      <c r="B449">
        <v>2009</v>
      </c>
      <c r="C449">
        <v>2</v>
      </c>
      <c r="D449">
        <v>0</v>
      </c>
      <c r="E449" t="s">
        <v>265</v>
      </c>
    </row>
    <row r="450" spans="1:5" x14ac:dyDescent="0.35">
      <c r="A450" t="s">
        <v>238</v>
      </c>
      <c r="B450">
        <v>2009</v>
      </c>
      <c r="C450">
        <v>18</v>
      </c>
      <c r="D450">
        <v>2</v>
      </c>
      <c r="E450" t="s">
        <v>96</v>
      </c>
    </row>
    <row r="451" spans="1:5" x14ac:dyDescent="0.35">
      <c r="A451" t="s">
        <v>513</v>
      </c>
      <c r="B451">
        <v>2009</v>
      </c>
      <c r="C451">
        <v>18</v>
      </c>
      <c r="D451">
        <v>2</v>
      </c>
      <c r="E451" t="s">
        <v>118</v>
      </c>
    </row>
    <row r="452" spans="1:5" x14ac:dyDescent="0.35">
      <c r="A452" t="s">
        <v>264</v>
      </c>
      <c r="B452">
        <v>2009</v>
      </c>
      <c r="C452">
        <v>18</v>
      </c>
      <c r="D452">
        <v>2</v>
      </c>
      <c r="E452" t="s">
        <v>86</v>
      </c>
    </row>
    <row r="453" spans="1:5" x14ac:dyDescent="0.35">
      <c r="A453" t="s">
        <v>263</v>
      </c>
      <c r="B453">
        <v>2009</v>
      </c>
      <c r="C453">
        <v>18</v>
      </c>
      <c r="D453">
        <v>2</v>
      </c>
      <c r="E453" t="s">
        <v>86</v>
      </c>
    </row>
    <row r="454" spans="1:5" x14ac:dyDescent="0.35">
      <c r="A454" s="11" t="s">
        <v>262</v>
      </c>
      <c r="B454">
        <v>2009</v>
      </c>
      <c r="C454">
        <v>2</v>
      </c>
      <c r="D454">
        <v>0</v>
      </c>
      <c r="E454" t="s">
        <v>166</v>
      </c>
    </row>
    <row r="455" spans="1:5" x14ac:dyDescent="0.35">
      <c r="A455" t="s">
        <v>168</v>
      </c>
      <c r="B455">
        <v>2009</v>
      </c>
      <c r="C455">
        <v>16</v>
      </c>
      <c r="D455">
        <v>2</v>
      </c>
      <c r="E455" t="s">
        <v>86</v>
      </c>
    </row>
    <row r="456" spans="1:5" x14ac:dyDescent="0.35">
      <c r="A456" s="18" t="s">
        <v>261</v>
      </c>
      <c r="B456">
        <v>2009</v>
      </c>
      <c r="C456">
        <v>24</v>
      </c>
      <c r="D456">
        <v>2</v>
      </c>
      <c r="E456" t="s">
        <v>84</v>
      </c>
    </row>
    <row r="457" spans="1:5" x14ac:dyDescent="0.35">
      <c r="A457" t="s">
        <v>260</v>
      </c>
      <c r="B457">
        <v>2009</v>
      </c>
      <c r="C457">
        <v>14</v>
      </c>
      <c r="D457">
        <v>2</v>
      </c>
      <c r="E457" t="s">
        <v>86</v>
      </c>
    </row>
    <row r="458" spans="1:5" x14ac:dyDescent="0.35">
      <c r="A458" t="s">
        <v>259</v>
      </c>
      <c r="B458">
        <v>2009</v>
      </c>
      <c r="C458">
        <v>18</v>
      </c>
      <c r="D458">
        <v>2</v>
      </c>
      <c r="E458" t="s">
        <v>86</v>
      </c>
    </row>
    <row r="459" spans="1:5" x14ac:dyDescent="0.35">
      <c r="A459" t="s">
        <v>258</v>
      </c>
      <c r="B459">
        <v>2009</v>
      </c>
      <c r="C459">
        <v>18</v>
      </c>
      <c r="D459">
        <v>2</v>
      </c>
      <c r="E459" t="s">
        <v>86</v>
      </c>
    </row>
    <row r="460" spans="1:5" x14ac:dyDescent="0.35">
      <c r="A460" t="s">
        <v>257</v>
      </c>
      <c r="B460">
        <v>2009</v>
      </c>
      <c r="D460">
        <v>15</v>
      </c>
      <c r="E460" t="s">
        <v>250</v>
      </c>
    </row>
    <row r="461" spans="1:5" x14ac:dyDescent="0.35">
      <c r="A461" t="s">
        <v>256</v>
      </c>
      <c r="B461">
        <v>2009</v>
      </c>
      <c r="C461">
        <v>14</v>
      </c>
      <c r="D461">
        <v>2</v>
      </c>
      <c r="E461" t="s">
        <v>86</v>
      </c>
    </row>
    <row r="462" spans="1:5" x14ac:dyDescent="0.35">
      <c r="A462" t="s">
        <v>425</v>
      </c>
      <c r="B462">
        <v>2009</v>
      </c>
      <c r="C462">
        <v>15</v>
      </c>
      <c r="D462">
        <v>2</v>
      </c>
      <c r="E462" t="s">
        <v>86</v>
      </c>
    </row>
    <row r="463" spans="1:5" x14ac:dyDescent="0.35">
      <c r="A463" t="s">
        <v>255</v>
      </c>
      <c r="B463">
        <v>2009</v>
      </c>
      <c r="C463">
        <v>6.5</v>
      </c>
      <c r="D463">
        <v>1.08</v>
      </c>
      <c r="E463" t="s">
        <v>96</v>
      </c>
    </row>
    <row r="464" spans="1:5" x14ac:dyDescent="0.35">
      <c r="A464" t="s">
        <v>611</v>
      </c>
      <c r="B464">
        <v>2009</v>
      </c>
      <c r="C464">
        <v>13.5</v>
      </c>
      <c r="D464">
        <v>2</v>
      </c>
      <c r="E464" t="s">
        <v>86</v>
      </c>
    </row>
    <row r="465" spans="1:7" x14ac:dyDescent="0.35">
      <c r="A465" s="11" t="s">
        <v>697</v>
      </c>
      <c r="B465">
        <v>2009</v>
      </c>
      <c r="C465">
        <v>17</v>
      </c>
      <c r="D465">
        <v>0</v>
      </c>
      <c r="E465" t="s">
        <v>84</v>
      </c>
      <c r="G465" t="s">
        <v>342</v>
      </c>
    </row>
    <row r="466" spans="1:7" x14ac:dyDescent="0.35">
      <c r="A466" t="s">
        <v>719</v>
      </c>
      <c r="B466">
        <v>2009</v>
      </c>
      <c r="C466">
        <v>36</v>
      </c>
      <c r="D466">
        <v>2</v>
      </c>
      <c r="E466" t="s">
        <v>79</v>
      </c>
    </row>
    <row r="467" spans="1:7" x14ac:dyDescent="0.35">
      <c r="A467" t="s">
        <v>720</v>
      </c>
      <c r="B467">
        <v>2009</v>
      </c>
      <c r="C467">
        <v>32</v>
      </c>
      <c r="D467">
        <v>2</v>
      </c>
      <c r="E467" t="s">
        <v>79</v>
      </c>
    </row>
    <row r="468" spans="1:7" x14ac:dyDescent="0.35">
      <c r="A468" t="s">
        <v>721</v>
      </c>
      <c r="B468">
        <v>2009</v>
      </c>
      <c r="C468">
        <v>21</v>
      </c>
      <c r="D468">
        <v>2</v>
      </c>
      <c r="E468" t="s">
        <v>84</v>
      </c>
    </row>
    <row r="469" spans="1:7" x14ac:dyDescent="0.35">
      <c r="A469" t="s">
        <v>728</v>
      </c>
      <c r="B469">
        <v>2009</v>
      </c>
      <c r="C469">
        <v>96</v>
      </c>
      <c r="D469">
        <v>6</v>
      </c>
      <c r="E469" t="s">
        <v>729</v>
      </c>
    </row>
    <row r="470" spans="1:7" x14ac:dyDescent="0.35">
      <c r="A470" t="s">
        <v>782</v>
      </c>
      <c r="B470">
        <v>2009</v>
      </c>
      <c r="C470">
        <v>13.5</v>
      </c>
      <c r="D470">
        <v>2</v>
      </c>
      <c r="E470" t="s">
        <v>410</v>
      </c>
    </row>
    <row r="471" spans="1:7" x14ac:dyDescent="0.35">
      <c r="A471" t="s">
        <v>829</v>
      </c>
      <c r="B471">
        <v>2009</v>
      </c>
      <c r="C471">
        <v>21</v>
      </c>
      <c r="D471">
        <v>2</v>
      </c>
      <c r="E471" t="s">
        <v>84</v>
      </c>
    </row>
    <row r="472" spans="1:7" x14ac:dyDescent="0.35">
      <c r="A472" t="s">
        <v>867</v>
      </c>
      <c r="B472">
        <v>2009</v>
      </c>
      <c r="C472">
        <v>8</v>
      </c>
      <c r="D472">
        <v>1.33</v>
      </c>
      <c r="F472">
        <v>1.3333333333333333</v>
      </c>
    </row>
    <row r="473" spans="1:7" x14ac:dyDescent="0.35">
      <c r="A473" t="s">
        <v>912</v>
      </c>
      <c r="B473">
        <v>2009</v>
      </c>
      <c r="C473">
        <v>6</v>
      </c>
      <c r="D473">
        <v>1</v>
      </c>
      <c r="E473" t="s">
        <v>96</v>
      </c>
      <c r="F473">
        <v>1</v>
      </c>
    </row>
    <row r="474" spans="1:7" x14ac:dyDescent="0.35">
      <c r="A474" t="s">
        <v>913</v>
      </c>
      <c r="B474">
        <v>2009</v>
      </c>
      <c r="C474">
        <v>10.5</v>
      </c>
      <c r="D474">
        <v>1.75</v>
      </c>
      <c r="E474" t="s">
        <v>96</v>
      </c>
      <c r="F474">
        <v>1.75</v>
      </c>
    </row>
    <row r="475" spans="1:7" x14ac:dyDescent="0.35">
      <c r="A475" t="s">
        <v>255</v>
      </c>
      <c r="B475">
        <v>2009</v>
      </c>
      <c r="C475">
        <v>6.5</v>
      </c>
      <c r="D475">
        <v>1.08</v>
      </c>
      <c r="E475" t="s">
        <v>96</v>
      </c>
      <c r="F475">
        <v>1.0833333333333333</v>
      </c>
    </row>
    <row r="476" spans="1:7" x14ac:dyDescent="0.35">
      <c r="A476" t="s">
        <v>914</v>
      </c>
      <c r="B476">
        <v>2009</v>
      </c>
      <c r="C476">
        <v>11</v>
      </c>
      <c r="D476">
        <v>1.83</v>
      </c>
      <c r="E476" t="s">
        <v>86</v>
      </c>
      <c r="F476">
        <v>1.8333333333333333</v>
      </c>
    </row>
    <row r="477" spans="1:7" x14ac:dyDescent="0.35">
      <c r="A477" s="14" t="s">
        <v>963</v>
      </c>
      <c r="B477" s="15">
        <v>2009</v>
      </c>
      <c r="E477" t="s">
        <v>565</v>
      </c>
    </row>
    <row r="478" spans="1:7" x14ac:dyDescent="0.35">
      <c r="A478" s="14" t="s">
        <v>964</v>
      </c>
      <c r="B478" s="15">
        <v>2009</v>
      </c>
      <c r="E478" t="s">
        <v>565</v>
      </c>
    </row>
    <row r="479" spans="1:7" x14ac:dyDescent="0.35">
      <c r="A479" t="s">
        <v>992</v>
      </c>
      <c r="B479">
        <v>2009</v>
      </c>
      <c r="C479">
        <v>10.5</v>
      </c>
      <c r="D479">
        <v>1.75</v>
      </c>
      <c r="F479">
        <f>+(10.5*(2/3))/4</f>
        <v>1.75</v>
      </c>
    </row>
    <row r="480" spans="1:7" x14ac:dyDescent="0.35">
      <c r="A480" t="s">
        <v>679</v>
      </c>
      <c r="B480">
        <v>2008</v>
      </c>
      <c r="C480">
        <v>18</v>
      </c>
      <c r="D480">
        <v>2</v>
      </c>
      <c r="E480" t="s">
        <v>99</v>
      </c>
    </row>
    <row r="481" spans="1:6" x14ac:dyDescent="0.35">
      <c r="A481" t="s">
        <v>612</v>
      </c>
      <c r="B481">
        <v>2008</v>
      </c>
      <c r="C481">
        <v>4</v>
      </c>
      <c r="D481">
        <v>0.67</v>
      </c>
      <c r="E481" t="s">
        <v>96</v>
      </c>
      <c r="F481">
        <f>+(4*(2/3))/4</f>
        <v>0.66666666666666663</v>
      </c>
    </row>
    <row r="482" spans="1:6" x14ac:dyDescent="0.35">
      <c r="A482" t="s">
        <v>514</v>
      </c>
      <c r="B482">
        <v>2008</v>
      </c>
      <c r="C482">
        <v>10.5</v>
      </c>
      <c r="D482">
        <v>1.75</v>
      </c>
      <c r="E482" t="s">
        <v>96</v>
      </c>
    </row>
    <row r="483" spans="1:6" x14ac:dyDescent="0.35">
      <c r="A483" t="s">
        <v>243</v>
      </c>
      <c r="B483">
        <v>2008</v>
      </c>
      <c r="C483">
        <v>20</v>
      </c>
      <c r="D483">
        <v>2</v>
      </c>
      <c r="E483" t="s">
        <v>86</v>
      </c>
    </row>
    <row r="484" spans="1:6" x14ac:dyDescent="0.35">
      <c r="A484" t="s">
        <v>254</v>
      </c>
      <c r="B484">
        <v>2008</v>
      </c>
      <c r="C484">
        <v>18</v>
      </c>
      <c r="D484">
        <v>2</v>
      </c>
      <c r="E484" t="s">
        <v>86</v>
      </c>
    </row>
    <row r="485" spans="1:6" x14ac:dyDescent="0.35">
      <c r="A485" t="s">
        <v>253</v>
      </c>
      <c r="B485">
        <v>2008</v>
      </c>
      <c r="C485">
        <v>14</v>
      </c>
      <c r="D485">
        <v>2</v>
      </c>
      <c r="E485" t="s">
        <v>86</v>
      </c>
    </row>
    <row r="486" spans="1:6" x14ac:dyDescent="0.35">
      <c r="A486" t="s">
        <v>252</v>
      </c>
      <c r="B486">
        <v>2008</v>
      </c>
      <c r="C486">
        <v>18</v>
      </c>
      <c r="D486">
        <v>2</v>
      </c>
      <c r="E486" t="s">
        <v>86</v>
      </c>
    </row>
    <row r="487" spans="1:6" x14ac:dyDescent="0.35">
      <c r="A487" t="s">
        <v>361</v>
      </c>
      <c r="B487">
        <v>2008</v>
      </c>
      <c r="C487">
        <v>16</v>
      </c>
      <c r="D487">
        <v>2</v>
      </c>
      <c r="E487" t="s">
        <v>86</v>
      </c>
    </row>
    <row r="488" spans="1:6" x14ac:dyDescent="0.35">
      <c r="A488" t="s">
        <v>515</v>
      </c>
      <c r="B488">
        <v>2008</v>
      </c>
      <c r="C488">
        <v>14</v>
      </c>
      <c r="D488">
        <v>2</v>
      </c>
      <c r="E488" t="s">
        <v>86</v>
      </c>
    </row>
    <row r="489" spans="1:6" x14ac:dyDescent="0.35">
      <c r="A489" t="s">
        <v>251</v>
      </c>
      <c r="B489">
        <v>2008</v>
      </c>
      <c r="D489">
        <v>15</v>
      </c>
      <c r="E489" t="s">
        <v>250</v>
      </c>
    </row>
    <row r="490" spans="1:6" x14ac:dyDescent="0.35">
      <c r="A490" t="s">
        <v>426</v>
      </c>
      <c r="B490">
        <v>2008</v>
      </c>
      <c r="C490">
        <v>18</v>
      </c>
      <c r="D490">
        <v>2</v>
      </c>
      <c r="E490" t="s">
        <v>86</v>
      </c>
    </row>
    <row r="491" spans="1:6" x14ac:dyDescent="0.35">
      <c r="A491" t="s">
        <v>249</v>
      </c>
      <c r="B491">
        <v>2008</v>
      </c>
      <c r="C491">
        <v>18</v>
      </c>
      <c r="D491">
        <v>2</v>
      </c>
      <c r="E491" t="s">
        <v>86</v>
      </c>
    </row>
    <row r="492" spans="1:6" x14ac:dyDescent="0.35">
      <c r="A492" t="s">
        <v>385</v>
      </c>
      <c r="B492">
        <v>2008</v>
      </c>
      <c r="D492">
        <v>10</v>
      </c>
      <c r="E492" t="s">
        <v>516</v>
      </c>
    </row>
    <row r="493" spans="1:6" x14ac:dyDescent="0.35">
      <c r="A493" t="s">
        <v>386</v>
      </c>
      <c r="B493">
        <v>2008</v>
      </c>
      <c r="D493">
        <v>10</v>
      </c>
      <c r="E493" t="s">
        <v>516</v>
      </c>
    </row>
    <row r="494" spans="1:6" x14ac:dyDescent="0.35">
      <c r="A494" t="s">
        <v>377</v>
      </c>
      <c r="B494">
        <v>2008</v>
      </c>
      <c r="C494">
        <v>7</v>
      </c>
      <c r="D494">
        <v>1.17</v>
      </c>
      <c r="E494" t="s">
        <v>96</v>
      </c>
    </row>
    <row r="495" spans="1:6" x14ac:dyDescent="0.35">
      <c r="A495" t="s">
        <v>517</v>
      </c>
      <c r="B495">
        <v>2008</v>
      </c>
      <c r="C495">
        <v>18</v>
      </c>
      <c r="D495">
        <v>2</v>
      </c>
    </row>
    <row r="496" spans="1:6" x14ac:dyDescent="0.35">
      <c r="A496" t="s">
        <v>518</v>
      </c>
      <c r="B496">
        <v>2008</v>
      </c>
      <c r="C496">
        <v>8</v>
      </c>
      <c r="D496">
        <v>1.33</v>
      </c>
      <c r="E496" t="s">
        <v>96</v>
      </c>
    </row>
    <row r="497" spans="1:6" x14ac:dyDescent="0.35">
      <c r="A497" t="s">
        <v>519</v>
      </c>
      <c r="B497">
        <v>2008</v>
      </c>
      <c r="C497">
        <v>40</v>
      </c>
      <c r="D497">
        <v>2</v>
      </c>
      <c r="E497" t="s">
        <v>90</v>
      </c>
    </row>
    <row r="498" spans="1:6" x14ac:dyDescent="0.35">
      <c r="A498" t="s">
        <v>520</v>
      </c>
      <c r="B498">
        <v>2008</v>
      </c>
      <c r="C498">
        <v>10.5</v>
      </c>
      <c r="D498">
        <v>1.75</v>
      </c>
      <c r="E498" t="s">
        <v>96</v>
      </c>
    </row>
    <row r="499" spans="1:6" x14ac:dyDescent="0.35">
      <c r="A499" t="s">
        <v>521</v>
      </c>
      <c r="B499">
        <v>2008</v>
      </c>
      <c r="C499">
        <v>6</v>
      </c>
      <c r="D499">
        <v>1</v>
      </c>
      <c r="E499" t="s">
        <v>96</v>
      </c>
    </row>
    <row r="500" spans="1:6" x14ac:dyDescent="0.35">
      <c r="A500" t="s">
        <v>641</v>
      </c>
      <c r="B500">
        <v>2008</v>
      </c>
      <c r="C500">
        <v>9</v>
      </c>
      <c r="D500">
        <v>1.5</v>
      </c>
      <c r="E500">
        <f>+(9*(2/3))/4</f>
        <v>1.5</v>
      </c>
    </row>
    <row r="501" spans="1:6" x14ac:dyDescent="0.35">
      <c r="A501" t="s">
        <v>675</v>
      </c>
      <c r="B501">
        <v>2008</v>
      </c>
      <c r="C501">
        <v>10.5</v>
      </c>
      <c r="D501">
        <v>1.75</v>
      </c>
      <c r="E501" t="s">
        <v>96</v>
      </c>
      <c r="F501">
        <f>+(10.5*(2/3))/4</f>
        <v>1.75</v>
      </c>
    </row>
    <row r="502" spans="1:6" x14ac:dyDescent="0.35">
      <c r="A502" t="s">
        <v>696</v>
      </c>
      <c r="B502">
        <v>2008</v>
      </c>
      <c r="C502">
        <v>16</v>
      </c>
      <c r="D502">
        <v>2</v>
      </c>
      <c r="E502" t="s">
        <v>86</v>
      </c>
    </row>
    <row r="503" spans="1:6" x14ac:dyDescent="0.35">
      <c r="A503" s="19" t="s">
        <v>713</v>
      </c>
      <c r="B503">
        <v>2008</v>
      </c>
      <c r="C503">
        <v>25</v>
      </c>
      <c r="D503">
        <v>0</v>
      </c>
      <c r="E503" t="s">
        <v>710</v>
      </c>
    </row>
    <row r="504" spans="1:6" x14ac:dyDescent="0.35">
      <c r="A504" t="s">
        <v>735</v>
      </c>
      <c r="B504">
        <v>2008</v>
      </c>
      <c r="C504">
        <v>18</v>
      </c>
      <c r="D504">
        <v>2</v>
      </c>
      <c r="E504" t="s">
        <v>86</v>
      </c>
    </row>
    <row r="505" spans="1:6" x14ac:dyDescent="0.35">
      <c r="A505" s="11" t="s">
        <v>753</v>
      </c>
      <c r="B505">
        <v>2008</v>
      </c>
      <c r="C505">
        <v>24</v>
      </c>
      <c r="D505">
        <v>0</v>
      </c>
      <c r="E505" t="s">
        <v>744</v>
      </c>
      <c r="F505" s="5"/>
    </row>
    <row r="506" spans="1:6" x14ac:dyDescent="0.35">
      <c r="A506" t="s">
        <v>830</v>
      </c>
      <c r="B506">
        <v>2008</v>
      </c>
      <c r="C506">
        <v>80</v>
      </c>
      <c r="D506">
        <v>4</v>
      </c>
      <c r="E506" t="s">
        <v>831</v>
      </c>
    </row>
    <row r="507" spans="1:6" x14ac:dyDescent="0.35">
      <c r="A507" t="s">
        <v>911</v>
      </c>
      <c r="B507">
        <v>2008</v>
      </c>
      <c r="C507">
        <v>10.5</v>
      </c>
      <c r="D507">
        <v>1.75</v>
      </c>
      <c r="E507" t="s">
        <v>96</v>
      </c>
      <c r="F507">
        <v>1.75</v>
      </c>
    </row>
    <row r="508" spans="1:6" x14ac:dyDescent="0.35">
      <c r="A508" s="14" t="s">
        <v>942</v>
      </c>
      <c r="B508">
        <v>2008</v>
      </c>
      <c r="C508">
        <v>3</v>
      </c>
      <c r="D508">
        <v>0</v>
      </c>
      <c r="E508" t="s">
        <v>565</v>
      </c>
    </row>
    <row r="509" spans="1:6" x14ac:dyDescent="0.35">
      <c r="A509" t="s">
        <v>1158</v>
      </c>
      <c r="B509">
        <v>2008</v>
      </c>
      <c r="C509">
        <v>18</v>
      </c>
      <c r="D509">
        <v>2</v>
      </c>
      <c r="E509" t="s">
        <v>86</v>
      </c>
    </row>
    <row r="510" spans="1:6" x14ac:dyDescent="0.35">
      <c r="A510" t="s">
        <v>847</v>
      </c>
      <c r="B510">
        <v>2007</v>
      </c>
      <c r="D510">
        <v>30</v>
      </c>
      <c r="E510" t="s">
        <v>848</v>
      </c>
    </row>
    <row r="511" spans="1:6" x14ac:dyDescent="0.35">
      <c r="A511" t="s">
        <v>248</v>
      </c>
      <c r="B511">
        <v>2007</v>
      </c>
      <c r="C511">
        <v>24</v>
      </c>
      <c r="D511">
        <v>2</v>
      </c>
      <c r="E511" t="s">
        <v>118</v>
      </c>
    </row>
    <row r="512" spans="1:6" x14ac:dyDescent="0.35">
      <c r="A512" t="s">
        <v>247</v>
      </c>
      <c r="B512">
        <v>2007</v>
      </c>
      <c r="C512">
        <v>10.5</v>
      </c>
      <c r="D512">
        <v>1.75</v>
      </c>
      <c r="E512" t="s">
        <v>96</v>
      </c>
    </row>
    <row r="513" spans="1:5" x14ac:dyDescent="0.35">
      <c r="A513" t="s">
        <v>358</v>
      </c>
      <c r="B513">
        <v>2007</v>
      </c>
      <c r="C513">
        <v>18</v>
      </c>
      <c r="D513">
        <v>2</v>
      </c>
      <c r="E513" t="s">
        <v>86</v>
      </c>
    </row>
    <row r="514" spans="1:5" x14ac:dyDescent="0.35">
      <c r="A514" t="s">
        <v>522</v>
      </c>
      <c r="B514">
        <v>2007</v>
      </c>
      <c r="C514">
        <v>60</v>
      </c>
      <c r="D514">
        <v>2</v>
      </c>
      <c r="E514" t="s">
        <v>489</v>
      </c>
    </row>
    <row r="515" spans="1:5" x14ac:dyDescent="0.35">
      <c r="A515" t="s">
        <v>619</v>
      </c>
      <c r="B515">
        <v>2007</v>
      </c>
      <c r="C515">
        <v>36</v>
      </c>
      <c r="D515">
        <v>2</v>
      </c>
      <c r="E515" t="s">
        <v>79</v>
      </c>
    </row>
    <row r="516" spans="1:5" x14ac:dyDescent="0.35">
      <c r="A516" t="s">
        <v>246</v>
      </c>
      <c r="B516">
        <v>2007</v>
      </c>
      <c r="C516">
        <v>7</v>
      </c>
      <c r="D516">
        <v>1.17</v>
      </c>
      <c r="E516" t="s">
        <v>96</v>
      </c>
    </row>
    <row r="517" spans="1:5" x14ac:dyDescent="0.35">
      <c r="A517" t="s">
        <v>245</v>
      </c>
      <c r="B517">
        <v>2007</v>
      </c>
      <c r="C517">
        <v>16</v>
      </c>
      <c r="D517">
        <v>2</v>
      </c>
      <c r="E517" t="s">
        <v>86</v>
      </c>
    </row>
    <row r="518" spans="1:5" x14ac:dyDescent="0.35">
      <c r="A518" t="s">
        <v>244</v>
      </c>
      <c r="B518">
        <v>2007</v>
      </c>
      <c r="C518">
        <v>18</v>
      </c>
      <c r="D518">
        <v>2</v>
      </c>
      <c r="E518" t="s">
        <v>86</v>
      </c>
    </row>
    <row r="519" spans="1:5" x14ac:dyDescent="0.35">
      <c r="A519" t="s">
        <v>243</v>
      </c>
      <c r="B519">
        <v>2007</v>
      </c>
      <c r="C519">
        <v>20</v>
      </c>
      <c r="D519">
        <v>2</v>
      </c>
      <c r="E519" t="s">
        <v>86</v>
      </c>
    </row>
    <row r="520" spans="1:5" x14ac:dyDescent="0.35">
      <c r="A520" t="s">
        <v>523</v>
      </c>
      <c r="B520">
        <v>2007</v>
      </c>
      <c r="C520">
        <v>24</v>
      </c>
      <c r="D520">
        <v>2</v>
      </c>
      <c r="E520" t="s">
        <v>84</v>
      </c>
    </row>
    <row r="521" spans="1:5" x14ac:dyDescent="0.35">
      <c r="A521" s="11" t="s">
        <v>364</v>
      </c>
      <c r="B521">
        <v>2007</v>
      </c>
      <c r="C521">
        <v>3</v>
      </c>
      <c r="D521">
        <v>0</v>
      </c>
      <c r="E521" t="s">
        <v>265</v>
      </c>
    </row>
    <row r="522" spans="1:5" x14ac:dyDescent="0.35">
      <c r="A522" t="s">
        <v>427</v>
      </c>
      <c r="B522">
        <v>2007</v>
      </c>
      <c r="C522">
        <v>50</v>
      </c>
      <c r="D522">
        <v>8.33</v>
      </c>
      <c r="E522" t="s">
        <v>242</v>
      </c>
    </row>
    <row r="523" spans="1:5" x14ac:dyDescent="0.35">
      <c r="A523" t="s">
        <v>355</v>
      </c>
      <c r="B523">
        <v>2007</v>
      </c>
      <c r="C523">
        <v>24</v>
      </c>
      <c r="D523">
        <v>2</v>
      </c>
      <c r="E523" t="s">
        <v>84</v>
      </c>
    </row>
    <row r="524" spans="1:5" x14ac:dyDescent="0.35">
      <c r="A524" t="s">
        <v>524</v>
      </c>
      <c r="B524">
        <v>2007</v>
      </c>
      <c r="C524">
        <v>48</v>
      </c>
      <c r="D524">
        <v>8</v>
      </c>
      <c r="E524" t="s">
        <v>525</v>
      </c>
    </row>
    <row r="525" spans="1:5" x14ac:dyDescent="0.35">
      <c r="A525" t="s">
        <v>387</v>
      </c>
      <c r="B525">
        <v>2007</v>
      </c>
      <c r="D525">
        <v>10</v>
      </c>
      <c r="E525" t="s">
        <v>467</v>
      </c>
    </row>
    <row r="526" spans="1:5" x14ac:dyDescent="0.35">
      <c r="A526" t="s">
        <v>397</v>
      </c>
      <c r="B526">
        <v>2007</v>
      </c>
      <c r="C526">
        <v>24</v>
      </c>
      <c r="D526">
        <v>2</v>
      </c>
      <c r="E526" t="s">
        <v>84</v>
      </c>
    </row>
    <row r="527" spans="1:5" x14ac:dyDescent="0.35">
      <c r="A527" t="s">
        <v>526</v>
      </c>
      <c r="B527">
        <v>2007</v>
      </c>
      <c r="C527">
        <v>16</v>
      </c>
      <c r="D527">
        <v>2</v>
      </c>
      <c r="E527" t="s">
        <v>86</v>
      </c>
    </row>
    <row r="528" spans="1:5" x14ac:dyDescent="0.35">
      <c r="A528" t="s">
        <v>527</v>
      </c>
      <c r="B528">
        <v>2007</v>
      </c>
      <c r="C528">
        <v>10.5</v>
      </c>
      <c r="D528">
        <v>1.75</v>
      </c>
      <c r="E528" t="s">
        <v>96</v>
      </c>
    </row>
    <row r="529" spans="1:7" x14ac:dyDescent="0.35">
      <c r="A529" t="s">
        <v>642</v>
      </c>
      <c r="B529">
        <v>2007</v>
      </c>
      <c r="C529">
        <v>30</v>
      </c>
      <c r="D529">
        <v>2</v>
      </c>
      <c r="E529" t="s">
        <v>489</v>
      </c>
    </row>
    <row r="530" spans="1:7" x14ac:dyDescent="0.35">
      <c r="A530" t="s">
        <v>652</v>
      </c>
      <c r="B530">
        <v>2007</v>
      </c>
      <c r="C530">
        <v>8</v>
      </c>
      <c r="D530">
        <v>1.33</v>
      </c>
      <c r="E530" t="s">
        <v>96</v>
      </c>
      <c r="F530">
        <f>+(8*(2/3))/4</f>
        <v>1.3333333333333333</v>
      </c>
    </row>
    <row r="531" spans="1:7" x14ac:dyDescent="0.35">
      <c r="A531" t="s">
        <v>695</v>
      </c>
      <c r="B531">
        <v>2007</v>
      </c>
      <c r="C531">
        <v>8</v>
      </c>
      <c r="D531">
        <v>1.33</v>
      </c>
      <c r="E531" t="s">
        <v>489</v>
      </c>
      <c r="F531">
        <f>+(8*(2/3))/4</f>
        <v>1.3333333333333333</v>
      </c>
    </row>
    <row r="532" spans="1:7" x14ac:dyDescent="0.35">
      <c r="A532" t="s">
        <v>703</v>
      </c>
      <c r="B532">
        <v>2007</v>
      </c>
      <c r="C532">
        <v>950</v>
      </c>
      <c r="D532">
        <v>158</v>
      </c>
      <c r="F532">
        <f>+(950*(2/3))/4</f>
        <v>158.33333333333331</v>
      </c>
    </row>
    <row r="533" spans="1:7" x14ac:dyDescent="0.35">
      <c r="A533" s="19" t="s">
        <v>712</v>
      </c>
      <c r="B533">
        <v>2007</v>
      </c>
      <c r="C533">
        <v>25</v>
      </c>
      <c r="D533">
        <v>0</v>
      </c>
      <c r="E533" t="s">
        <v>710</v>
      </c>
    </row>
    <row r="534" spans="1:7" x14ac:dyDescent="0.35">
      <c r="A534" t="s">
        <v>718</v>
      </c>
      <c r="B534">
        <v>2007</v>
      </c>
      <c r="C534">
        <v>180</v>
      </c>
      <c r="D534">
        <v>8</v>
      </c>
      <c r="E534" t="s">
        <v>542</v>
      </c>
    </row>
    <row r="535" spans="1:7" x14ac:dyDescent="0.35">
      <c r="A535" t="s">
        <v>730</v>
      </c>
      <c r="B535">
        <v>2007</v>
      </c>
      <c r="C535">
        <v>16</v>
      </c>
      <c r="D535">
        <v>2</v>
      </c>
      <c r="E535" t="s">
        <v>86</v>
      </c>
    </row>
    <row r="536" spans="1:7" x14ac:dyDescent="0.35">
      <c r="A536" s="11" t="s">
        <v>752</v>
      </c>
      <c r="B536">
        <v>2007</v>
      </c>
      <c r="C536">
        <v>30</v>
      </c>
      <c r="D536">
        <v>0</v>
      </c>
      <c r="E536" t="s">
        <v>744</v>
      </c>
      <c r="F536" s="5"/>
    </row>
    <row r="537" spans="1:7" x14ac:dyDescent="0.35">
      <c r="A537" t="s">
        <v>780</v>
      </c>
      <c r="B537">
        <v>2007</v>
      </c>
      <c r="C537">
        <v>16</v>
      </c>
      <c r="D537">
        <v>2</v>
      </c>
      <c r="E537" t="s">
        <v>86</v>
      </c>
    </row>
    <row r="538" spans="1:7" x14ac:dyDescent="0.35">
      <c r="A538" t="s">
        <v>247</v>
      </c>
      <c r="B538">
        <v>2007</v>
      </c>
      <c r="C538">
        <v>10.5</v>
      </c>
      <c r="D538">
        <v>1.75</v>
      </c>
      <c r="E538" t="s">
        <v>96</v>
      </c>
      <c r="F538">
        <f>+(10.5*(2/3))/4</f>
        <v>1.75</v>
      </c>
    </row>
    <row r="539" spans="1:7" x14ac:dyDescent="0.35">
      <c r="A539" s="11" t="s">
        <v>798</v>
      </c>
      <c r="B539">
        <v>2007</v>
      </c>
      <c r="C539">
        <v>8</v>
      </c>
      <c r="D539">
        <v>0</v>
      </c>
      <c r="E539" t="s">
        <v>96</v>
      </c>
      <c r="G539" s="5" t="s">
        <v>797</v>
      </c>
    </row>
    <row r="540" spans="1:7" x14ac:dyDescent="0.35">
      <c r="A540" s="11" t="s">
        <v>799</v>
      </c>
      <c r="B540">
        <v>2007</v>
      </c>
      <c r="C540">
        <v>16</v>
      </c>
      <c r="D540">
        <v>0</v>
      </c>
      <c r="E540" t="s">
        <v>86</v>
      </c>
      <c r="G540" s="5" t="s">
        <v>797</v>
      </c>
    </row>
    <row r="541" spans="1:7" x14ac:dyDescent="0.35">
      <c r="A541" t="s">
        <v>811</v>
      </c>
      <c r="B541">
        <v>2007</v>
      </c>
      <c r="C541">
        <v>13</v>
      </c>
      <c r="D541">
        <v>2</v>
      </c>
      <c r="E541" t="s">
        <v>86</v>
      </c>
    </row>
    <row r="542" spans="1:7" x14ac:dyDescent="0.35">
      <c r="A542" t="s">
        <v>822</v>
      </c>
      <c r="B542">
        <v>2007</v>
      </c>
      <c r="C542">
        <v>24</v>
      </c>
      <c r="D542">
        <v>2</v>
      </c>
      <c r="E542" t="s">
        <v>84</v>
      </c>
    </row>
    <row r="543" spans="1:7" x14ac:dyDescent="0.35">
      <c r="A543" t="s">
        <v>823</v>
      </c>
      <c r="B543">
        <v>2007</v>
      </c>
      <c r="C543">
        <v>16</v>
      </c>
      <c r="D543">
        <v>2</v>
      </c>
      <c r="E543" t="s">
        <v>86</v>
      </c>
    </row>
    <row r="544" spans="1:7" x14ac:dyDescent="0.35">
      <c r="A544" t="s">
        <v>832</v>
      </c>
      <c r="B544">
        <v>2007</v>
      </c>
      <c r="C544">
        <v>5</v>
      </c>
      <c r="D544">
        <v>1.33</v>
      </c>
      <c r="E544" t="s">
        <v>96</v>
      </c>
      <c r="F544">
        <f>+(5*(2/3))/4</f>
        <v>0.83333333333333326</v>
      </c>
    </row>
    <row r="545" spans="1:7" x14ac:dyDescent="0.35">
      <c r="A545" t="s">
        <v>833</v>
      </c>
      <c r="B545">
        <v>2007</v>
      </c>
      <c r="C545">
        <v>6</v>
      </c>
      <c r="D545">
        <v>1</v>
      </c>
      <c r="E545" t="s">
        <v>96</v>
      </c>
    </row>
    <row r="546" spans="1:7" x14ac:dyDescent="0.35">
      <c r="A546" t="s">
        <v>850</v>
      </c>
      <c r="B546">
        <v>2007</v>
      </c>
      <c r="C546">
        <v>4</v>
      </c>
      <c r="D546">
        <v>0.67</v>
      </c>
      <c r="E546" t="s">
        <v>96</v>
      </c>
      <c r="F546">
        <v>0.66666666666666663</v>
      </c>
    </row>
    <row r="547" spans="1:7" x14ac:dyDescent="0.35">
      <c r="A547" s="11" t="s">
        <v>859</v>
      </c>
      <c r="B547">
        <v>2007</v>
      </c>
      <c r="C547">
        <v>8</v>
      </c>
      <c r="E547" t="s">
        <v>96</v>
      </c>
      <c r="G547" t="s">
        <v>860</v>
      </c>
    </row>
    <row r="548" spans="1:7" x14ac:dyDescent="0.35">
      <c r="A548" t="s">
        <v>881</v>
      </c>
      <c r="B548">
        <v>2007</v>
      </c>
      <c r="C548">
        <v>96</v>
      </c>
      <c r="D548">
        <v>16</v>
      </c>
      <c r="E548" t="s">
        <v>882</v>
      </c>
      <c r="F548">
        <v>16</v>
      </c>
    </row>
    <row r="549" spans="1:7" x14ac:dyDescent="0.35">
      <c r="A549" t="s">
        <v>241</v>
      </c>
      <c r="B549">
        <v>2006</v>
      </c>
      <c r="C549">
        <v>24</v>
      </c>
      <c r="D549">
        <v>2</v>
      </c>
      <c r="E549" t="s">
        <v>84</v>
      </c>
    </row>
    <row r="550" spans="1:7" x14ac:dyDescent="0.35">
      <c r="A550" t="s">
        <v>240</v>
      </c>
      <c r="B550">
        <v>2006</v>
      </c>
      <c r="C550">
        <v>24</v>
      </c>
      <c r="D550">
        <v>2</v>
      </c>
      <c r="E550" t="s">
        <v>84</v>
      </c>
    </row>
    <row r="551" spans="1:7" x14ac:dyDescent="0.35">
      <c r="A551" t="s">
        <v>239</v>
      </c>
      <c r="B551">
        <v>2006</v>
      </c>
      <c r="C551">
        <v>18</v>
      </c>
      <c r="D551">
        <v>2</v>
      </c>
      <c r="E551" t="s">
        <v>86</v>
      </c>
    </row>
    <row r="552" spans="1:7" x14ac:dyDescent="0.35">
      <c r="A552" t="s">
        <v>238</v>
      </c>
      <c r="B552">
        <v>2006</v>
      </c>
      <c r="C552">
        <v>20</v>
      </c>
      <c r="D552">
        <v>3</v>
      </c>
      <c r="E552" t="s">
        <v>237</v>
      </c>
    </row>
    <row r="553" spans="1:7" x14ac:dyDescent="0.35">
      <c r="A553" t="s">
        <v>428</v>
      </c>
      <c r="B553">
        <v>2006</v>
      </c>
      <c r="C553">
        <v>10</v>
      </c>
      <c r="D553">
        <v>1.67</v>
      </c>
      <c r="E553" t="s">
        <v>86</v>
      </c>
    </row>
    <row r="554" spans="1:7" x14ac:dyDescent="0.35">
      <c r="A554" t="s">
        <v>236</v>
      </c>
      <c r="B554">
        <v>2006</v>
      </c>
      <c r="C554">
        <v>10</v>
      </c>
      <c r="D554">
        <v>1.67</v>
      </c>
      <c r="E554" t="s">
        <v>86</v>
      </c>
    </row>
    <row r="555" spans="1:7" x14ac:dyDescent="0.35">
      <c r="A555" t="s">
        <v>235</v>
      </c>
      <c r="B555">
        <v>2006</v>
      </c>
      <c r="C555">
        <v>9</v>
      </c>
      <c r="D555">
        <v>1.5</v>
      </c>
      <c r="E555" t="s">
        <v>96</v>
      </c>
    </row>
    <row r="556" spans="1:7" x14ac:dyDescent="0.35">
      <c r="A556" s="19" t="s">
        <v>234</v>
      </c>
      <c r="B556">
        <v>2006</v>
      </c>
      <c r="D556">
        <v>0</v>
      </c>
      <c r="E556" t="s">
        <v>150</v>
      </c>
    </row>
    <row r="557" spans="1:7" x14ac:dyDescent="0.35">
      <c r="A557" t="s">
        <v>398</v>
      </c>
      <c r="B557">
        <v>2006</v>
      </c>
      <c r="C557">
        <v>20</v>
      </c>
      <c r="D557">
        <v>2</v>
      </c>
      <c r="E557" t="s">
        <v>118</v>
      </c>
    </row>
    <row r="558" spans="1:7" x14ac:dyDescent="0.35">
      <c r="A558" t="s">
        <v>399</v>
      </c>
      <c r="B558">
        <v>2006</v>
      </c>
      <c r="C558">
        <v>24</v>
      </c>
      <c r="D558">
        <v>2</v>
      </c>
      <c r="E558" t="s">
        <v>84</v>
      </c>
    </row>
    <row r="559" spans="1:7" x14ac:dyDescent="0.35">
      <c r="A559" t="s">
        <v>528</v>
      </c>
      <c r="B559">
        <v>2006</v>
      </c>
      <c r="C559">
        <v>16</v>
      </c>
      <c r="D559">
        <v>2</v>
      </c>
      <c r="E559" t="s">
        <v>86</v>
      </c>
    </row>
    <row r="560" spans="1:7" x14ac:dyDescent="0.35">
      <c r="A560" t="s">
        <v>529</v>
      </c>
      <c r="B560">
        <v>2006</v>
      </c>
      <c r="C560">
        <v>14</v>
      </c>
      <c r="D560">
        <v>2</v>
      </c>
      <c r="E560" t="s">
        <v>86</v>
      </c>
    </row>
    <row r="561" spans="1:7" x14ac:dyDescent="0.35">
      <c r="A561" t="s">
        <v>530</v>
      </c>
      <c r="B561">
        <v>2006</v>
      </c>
      <c r="C561">
        <v>15</v>
      </c>
      <c r="D561">
        <v>2</v>
      </c>
      <c r="E561" t="s">
        <v>118</v>
      </c>
    </row>
    <row r="562" spans="1:7" x14ac:dyDescent="0.35">
      <c r="A562" s="18" t="s">
        <v>531</v>
      </c>
      <c r="B562">
        <v>2006</v>
      </c>
      <c r="C562">
        <v>24</v>
      </c>
      <c r="D562">
        <v>2</v>
      </c>
      <c r="E562" t="s">
        <v>489</v>
      </c>
    </row>
    <row r="563" spans="1:7" x14ac:dyDescent="0.35">
      <c r="A563" s="18" t="s">
        <v>531</v>
      </c>
      <c r="B563">
        <v>2006</v>
      </c>
      <c r="C563">
        <v>24</v>
      </c>
      <c r="D563">
        <v>2</v>
      </c>
      <c r="E563" t="s">
        <v>489</v>
      </c>
    </row>
    <row r="564" spans="1:7" x14ac:dyDescent="0.35">
      <c r="A564" t="s">
        <v>706</v>
      </c>
      <c r="B564">
        <v>2006</v>
      </c>
      <c r="C564">
        <v>24</v>
      </c>
      <c r="D564">
        <v>2</v>
      </c>
      <c r="E564" t="s">
        <v>84</v>
      </c>
    </row>
    <row r="565" spans="1:7" x14ac:dyDescent="0.35">
      <c r="A565" s="19" t="s">
        <v>711</v>
      </c>
      <c r="B565">
        <v>2006</v>
      </c>
      <c r="C565">
        <v>25</v>
      </c>
      <c r="D565">
        <v>0</v>
      </c>
      <c r="E565" t="s">
        <v>710</v>
      </c>
    </row>
    <row r="566" spans="1:7" x14ac:dyDescent="0.35">
      <c r="A566" s="5" t="s">
        <v>717</v>
      </c>
      <c r="B566">
        <v>2006</v>
      </c>
      <c r="C566">
        <v>7</v>
      </c>
      <c r="D566">
        <v>1.17</v>
      </c>
      <c r="E566" t="s">
        <v>96</v>
      </c>
      <c r="F566">
        <f>+(7*(2/3))/4</f>
        <v>1.1666666666666665</v>
      </c>
    </row>
    <row r="567" spans="1:7" x14ac:dyDescent="0.35">
      <c r="A567" s="11" t="s">
        <v>750</v>
      </c>
      <c r="B567">
        <v>2006</v>
      </c>
      <c r="C567">
        <v>30</v>
      </c>
      <c r="D567">
        <v>0</v>
      </c>
      <c r="E567" t="s">
        <v>744</v>
      </c>
      <c r="F567" s="5"/>
    </row>
    <row r="568" spans="1:7" x14ac:dyDescent="0.35">
      <c r="A568" s="11" t="s">
        <v>751</v>
      </c>
      <c r="B568">
        <v>2006</v>
      </c>
      <c r="C568">
        <v>24</v>
      </c>
      <c r="D568">
        <v>0</v>
      </c>
      <c r="E568" t="s">
        <v>744</v>
      </c>
      <c r="F568" s="5"/>
    </row>
    <row r="569" spans="1:7" x14ac:dyDescent="0.35">
      <c r="A569" t="s">
        <v>803</v>
      </c>
      <c r="B569">
        <v>2006</v>
      </c>
      <c r="C569">
        <v>21</v>
      </c>
      <c r="D569">
        <v>42</v>
      </c>
      <c r="E569" t="s">
        <v>84</v>
      </c>
      <c r="F569" t="s">
        <v>801</v>
      </c>
    </row>
    <row r="570" spans="1:7" x14ac:dyDescent="0.35">
      <c r="A570" t="s">
        <v>804</v>
      </c>
      <c r="B570">
        <v>2006</v>
      </c>
      <c r="C570">
        <v>21</v>
      </c>
      <c r="D570">
        <v>42</v>
      </c>
      <c r="E570" t="s">
        <v>84</v>
      </c>
      <c r="F570" t="s">
        <v>801</v>
      </c>
    </row>
    <row r="571" spans="1:7" x14ac:dyDescent="0.35">
      <c r="A571" t="s">
        <v>802</v>
      </c>
      <c r="B571">
        <v>2006</v>
      </c>
      <c r="C571">
        <v>21</v>
      </c>
      <c r="D571">
        <v>42</v>
      </c>
      <c r="E571" t="s">
        <v>84</v>
      </c>
      <c r="F571" t="s">
        <v>801</v>
      </c>
    </row>
    <row r="572" spans="1:7" x14ac:dyDescent="0.35">
      <c r="A572" t="s">
        <v>807</v>
      </c>
      <c r="B572">
        <v>2006</v>
      </c>
      <c r="C572">
        <v>15</v>
      </c>
      <c r="D572">
        <v>2</v>
      </c>
      <c r="E572" t="s">
        <v>86</v>
      </c>
    </row>
    <row r="573" spans="1:7" x14ac:dyDescent="0.35">
      <c r="A573" t="s">
        <v>821</v>
      </c>
      <c r="B573">
        <v>2006</v>
      </c>
      <c r="C573">
        <v>16</v>
      </c>
      <c r="D573">
        <v>2</v>
      </c>
      <c r="E573" t="s">
        <v>86</v>
      </c>
    </row>
    <row r="574" spans="1:7" x14ac:dyDescent="0.35">
      <c r="A574" t="s">
        <v>835</v>
      </c>
      <c r="B574">
        <v>2006</v>
      </c>
      <c r="C574">
        <v>50</v>
      </c>
      <c r="D574">
        <v>2</v>
      </c>
      <c r="E574" t="s">
        <v>99</v>
      </c>
    </row>
    <row r="575" spans="1:7" x14ac:dyDescent="0.35">
      <c r="A575" s="11" t="s">
        <v>861</v>
      </c>
      <c r="B575">
        <v>2006</v>
      </c>
      <c r="C575">
        <v>13</v>
      </c>
      <c r="E575" t="s">
        <v>86</v>
      </c>
      <c r="G575" t="s">
        <v>862</v>
      </c>
    </row>
    <row r="576" spans="1:7" x14ac:dyDescent="0.35">
      <c r="A576" t="s">
        <v>238</v>
      </c>
      <c r="B576">
        <v>2006</v>
      </c>
      <c r="C576">
        <v>20</v>
      </c>
      <c r="D576">
        <v>3</v>
      </c>
      <c r="E576" t="s">
        <v>237</v>
      </c>
    </row>
    <row r="577" spans="1:6" x14ac:dyDescent="0.35">
      <c r="A577" s="13" t="s">
        <v>943</v>
      </c>
      <c r="B577">
        <v>2006</v>
      </c>
      <c r="E577" t="s">
        <v>944</v>
      </c>
    </row>
    <row r="578" spans="1:6" x14ac:dyDescent="0.35">
      <c r="A578" t="s">
        <v>996</v>
      </c>
      <c r="B578">
        <v>2006</v>
      </c>
      <c r="C578">
        <v>10.5</v>
      </c>
      <c r="D578">
        <v>1.75</v>
      </c>
      <c r="E578" t="s">
        <v>96</v>
      </c>
      <c r="F578">
        <f>+(10.5*(2/3))/4</f>
        <v>1.75</v>
      </c>
    </row>
    <row r="579" spans="1:6" x14ac:dyDescent="0.35">
      <c r="A579" t="s">
        <v>373</v>
      </c>
      <c r="B579">
        <v>2005</v>
      </c>
      <c r="C579">
        <v>14</v>
      </c>
      <c r="D579">
        <v>2</v>
      </c>
      <c r="E579" t="s">
        <v>86</v>
      </c>
    </row>
    <row r="580" spans="1:6" x14ac:dyDescent="0.35">
      <c r="A580" s="11" t="s">
        <v>233</v>
      </c>
      <c r="B580">
        <v>2005</v>
      </c>
      <c r="C580">
        <v>0</v>
      </c>
      <c r="D580">
        <v>0</v>
      </c>
      <c r="E580" t="s">
        <v>232</v>
      </c>
    </row>
    <row r="581" spans="1:6" x14ac:dyDescent="0.35">
      <c r="A581" t="s">
        <v>624</v>
      </c>
      <c r="B581">
        <v>2005</v>
      </c>
      <c r="C581">
        <v>17</v>
      </c>
      <c r="D581">
        <v>2</v>
      </c>
      <c r="E581" t="s">
        <v>86</v>
      </c>
    </row>
    <row r="582" spans="1:6" x14ac:dyDescent="0.35">
      <c r="A582" t="s">
        <v>231</v>
      </c>
      <c r="B582">
        <v>2005</v>
      </c>
      <c r="C582">
        <v>27</v>
      </c>
      <c r="D582">
        <v>2</v>
      </c>
      <c r="E582" t="s">
        <v>84</v>
      </c>
    </row>
    <row r="583" spans="1:6" x14ac:dyDescent="0.35">
      <c r="A583" t="s">
        <v>230</v>
      </c>
      <c r="B583">
        <v>2005</v>
      </c>
      <c r="C583">
        <v>18</v>
      </c>
      <c r="D583">
        <v>2</v>
      </c>
      <c r="E583" t="s">
        <v>86</v>
      </c>
    </row>
    <row r="584" spans="1:6" x14ac:dyDescent="0.35">
      <c r="A584" t="s">
        <v>229</v>
      </c>
      <c r="B584">
        <v>2005</v>
      </c>
      <c r="C584">
        <v>24</v>
      </c>
      <c r="D584">
        <v>2</v>
      </c>
      <c r="E584" t="s">
        <v>84</v>
      </c>
    </row>
    <row r="585" spans="1:6" x14ac:dyDescent="0.35">
      <c r="A585" t="s">
        <v>433</v>
      </c>
      <c r="B585">
        <v>2005</v>
      </c>
      <c r="C585">
        <v>14</v>
      </c>
      <c r="D585">
        <v>2</v>
      </c>
      <c r="E585" t="s">
        <v>86</v>
      </c>
    </row>
    <row r="586" spans="1:6" x14ac:dyDescent="0.35">
      <c r="A586" t="s">
        <v>228</v>
      </c>
      <c r="B586">
        <v>2005</v>
      </c>
      <c r="C586">
        <v>70</v>
      </c>
      <c r="D586">
        <v>11.67</v>
      </c>
      <c r="E586" t="s">
        <v>227</v>
      </c>
    </row>
    <row r="587" spans="1:6" x14ac:dyDescent="0.35">
      <c r="A587" t="s">
        <v>369</v>
      </c>
      <c r="B587">
        <v>2005</v>
      </c>
      <c r="C587">
        <v>14</v>
      </c>
      <c r="D587">
        <v>2</v>
      </c>
      <c r="E587" t="s">
        <v>86</v>
      </c>
    </row>
    <row r="588" spans="1:6" x14ac:dyDescent="0.35">
      <c r="A588" t="s">
        <v>429</v>
      </c>
      <c r="B588">
        <v>2005</v>
      </c>
      <c r="C588">
        <v>16</v>
      </c>
      <c r="D588">
        <v>2</v>
      </c>
      <c r="E588" t="s">
        <v>86</v>
      </c>
    </row>
    <row r="589" spans="1:6" x14ac:dyDescent="0.35">
      <c r="A589" t="s">
        <v>226</v>
      </c>
      <c r="B589">
        <v>2005</v>
      </c>
      <c r="C589">
        <v>150</v>
      </c>
      <c r="D589">
        <v>25</v>
      </c>
    </row>
    <row r="590" spans="1:6" x14ac:dyDescent="0.35">
      <c r="A590" t="s">
        <v>225</v>
      </c>
      <c r="B590">
        <v>2005</v>
      </c>
      <c r="C590">
        <v>27</v>
      </c>
      <c r="D590">
        <v>2</v>
      </c>
      <c r="E590" t="s">
        <v>84</v>
      </c>
    </row>
    <row r="591" spans="1:6" x14ac:dyDescent="0.35">
      <c r="A591" t="s">
        <v>224</v>
      </c>
      <c r="B591">
        <v>2005</v>
      </c>
      <c r="C591">
        <v>6</v>
      </c>
      <c r="D591">
        <v>1</v>
      </c>
      <c r="E591" t="s">
        <v>96</v>
      </c>
    </row>
    <row r="592" spans="1:6" x14ac:dyDescent="0.35">
      <c r="A592" s="11" t="s">
        <v>223</v>
      </c>
      <c r="B592">
        <v>2005</v>
      </c>
      <c r="C592">
        <v>3</v>
      </c>
      <c r="D592">
        <v>0</v>
      </c>
      <c r="E592" t="s">
        <v>265</v>
      </c>
    </row>
    <row r="593" spans="1:7" x14ac:dyDescent="0.35">
      <c r="A593" t="s">
        <v>222</v>
      </c>
      <c r="B593">
        <v>2005</v>
      </c>
      <c r="C593">
        <v>24</v>
      </c>
      <c r="D593">
        <v>2</v>
      </c>
      <c r="E593" t="s">
        <v>84</v>
      </c>
    </row>
    <row r="594" spans="1:7" x14ac:dyDescent="0.35">
      <c r="A594" t="s">
        <v>221</v>
      </c>
      <c r="B594">
        <v>2005</v>
      </c>
      <c r="C594">
        <v>96</v>
      </c>
      <c r="D594">
        <v>16</v>
      </c>
      <c r="E594" t="s">
        <v>220</v>
      </c>
    </row>
    <row r="595" spans="1:7" x14ac:dyDescent="0.35">
      <c r="A595" t="s">
        <v>430</v>
      </c>
      <c r="B595">
        <v>2005</v>
      </c>
      <c r="C595">
        <v>20</v>
      </c>
      <c r="D595">
        <v>3</v>
      </c>
      <c r="E595" t="s">
        <v>219</v>
      </c>
    </row>
    <row r="596" spans="1:7" x14ac:dyDescent="0.35">
      <c r="A596" t="s">
        <v>218</v>
      </c>
      <c r="B596">
        <v>2005</v>
      </c>
      <c r="C596">
        <v>9.5</v>
      </c>
      <c r="D596">
        <v>1.58</v>
      </c>
      <c r="E596" t="s">
        <v>96</v>
      </c>
    </row>
    <row r="597" spans="1:7" x14ac:dyDescent="0.35">
      <c r="A597" t="s">
        <v>532</v>
      </c>
      <c r="B597">
        <v>2005</v>
      </c>
      <c r="C597">
        <v>16</v>
      </c>
      <c r="D597">
        <v>2</v>
      </c>
      <c r="E597" t="s">
        <v>86</v>
      </c>
    </row>
    <row r="598" spans="1:7" x14ac:dyDescent="0.35">
      <c r="A598" t="s">
        <v>218</v>
      </c>
      <c r="B598">
        <v>2005</v>
      </c>
      <c r="C598">
        <v>9.5</v>
      </c>
      <c r="D598">
        <v>1.58</v>
      </c>
      <c r="E598" t="s">
        <v>96</v>
      </c>
    </row>
    <row r="599" spans="1:7" x14ac:dyDescent="0.35">
      <c r="A599" t="s">
        <v>533</v>
      </c>
      <c r="B599">
        <v>2005</v>
      </c>
      <c r="C599">
        <v>6</v>
      </c>
      <c r="D599">
        <v>1</v>
      </c>
      <c r="E599" t="s">
        <v>96</v>
      </c>
    </row>
    <row r="600" spans="1:7" x14ac:dyDescent="0.35">
      <c r="A600" t="s">
        <v>534</v>
      </c>
      <c r="B600">
        <v>2005</v>
      </c>
      <c r="C600">
        <v>9</v>
      </c>
      <c r="D600">
        <v>1.5</v>
      </c>
      <c r="E600" t="s">
        <v>96</v>
      </c>
    </row>
    <row r="601" spans="1:7" x14ac:dyDescent="0.35">
      <c r="A601" t="s">
        <v>535</v>
      </c>
      <c r="B601">
        <v>2005</v>
      </c>
      <c r="C601">
        <v>16</v>
      </c>
      <c r="D601">
        <v>2</v>
      </c>
      <c r="E601" t="s">
        <v>86</v>
      </c>
    </row>
    <row r="602" spans="1:7" x14ac:dyDescent="0.35">
      <c r="A602" t="s">
        <v>536</v>
      </c>
      <c r="B602">
        <v>2005</v>
      </c>
      <c r="C602">
        <v>6</v>
      </c>
      <c r="D602">
        <v>1</v>
      </c>
      <c r="E602" t="s">
        <v>96</v>
      </c>
    </row>
    <row r="603" spans="1:7" x14ac:dyDescent="0.35">
      <c r="A603" s="18" t="s">
        <v>537</v>
      </c>
      <c r="B603">
        <v>2005</v>
      </c>
      <c r="C603">
        <v>24</v>
      </c>
      <c r="D603">
        <v>2</v>
      </c>
      <c r="E603" t="s">
        <v>489</v>
      </c>
    </row>
    <row r="604" spans="1:7" x14ac:dyDescent="0.35">
      <c r="A604" s="19" t="s">
        <v>709</v>
      </c>
      <c r="B604">
        <v>2005</v>
      </c>
      <c r="C604">
        <v>25</v>
      </c>
      <c r="D604">
        <v>0</v>
      </c>
      <c r="E604" t="s">
        <v>710</v>
      </c>
    </row>
    <row r="605" spans="1:7" x14ac:dyDescent="0.35">
      <c r="A605" s="11" t="s">
        <v>747</v>
      </c>
      <c r="B605">
        <v>2005</v>
      </c>
      <c r="C605">
        <v>24</v>
      </c>
      <c r="D605">
        <v>0</v>
      </c>
      <c r="E605" t="s">
        <v>744</v>
      </c>
      <c r="F605" s="5"/>
    </row>
    <row r="606" spans="1:7" x14ac:dyDescent="0.35">
      <c r="A606" s="11" t="s">
        <v>748</v>
      </c>
      <c r="B606">
        <v>2005</v>
      </c>
      <c r="C606">
        <v>30</v>
      </c>
      <c r="D606">
        <v>0</v>
      </c>
      <c r="E606" t="s">
        <v>744</v>
      </c>
      <c r="F606" s="5"/>
    </row>
    <row r="607" spans="1:7" x14ac:dyDescent="0.35">
      <c r="A607" s="11" t="s">
        <v>749</v>
      </c>
      <c r="B607">
        <v>2005</v>
      </c>
      <c r="C607">
        <v>30</v>
      </c>
      <c r="D607">
        <v>0</v>
      </c>
      <c r="E607" t="s">
        <v>744</v>
      </c>
      <c r="F607" s="5"/>
    </row>
    <row r="608" spans="1:7" x14ac:dyDescent="0.35">
      <c r="A608" s="11" t="s">
        <v>796</v>
      </c>
      <c r="B608">
        <v>2005</v>
      </c>
      <c r="C608">
        <v>10</v>
      </c>
      <c r="D608">
        <v>0</v>
      </c>
      <c r="E608" t="s">
        <v>79</v>
      </c>
      <c r="G608" s="5" t="s">
        <v>797</v>
      </c>
    </row>
    <row r="609" spans="1:11" x14ac:dyDescent="0.35">
      <c r="A609" t="s">
        <v>834</v>
      </c>
      <c r="B609">
        <v>2005</v>
      </c>
      <c r="C609">
        <v>50</v>
      </c>
      <c r="D609">
        <v>2</v>
      </c>
      <c r="E609" t="s">
        <v>99</v>
      </c>
    </row>
    <row r="610" spans="1:11" x14ac:dyDescent="0.35">
      <c r="A610" t="s">
        <v>836</v>
      </c>
      <c r="B610">
        <v>2005</v>
      </c>
      <c r="C610">
        <v>20</v>
      </c>
      <c r="D610">
        <v>2</v>
      </c>
      <c r="E610" t="s">
        <v>96</v>
      </c>
    </row>
    <row r="611" spans="1:11" x14ac:dyDescent="0.35">
      <c r="A611" t="s">
        <v>837</v>
      </c>
      <c r="B611">
        <v>2005</v>
      </c>
      <c r="C611">
        <v>32</v>
      </c>
      <c r="D611">
        <v>2</v>
      </c>
      <c r="E611" t="s">
        <v>79</v>
      </c>
    </row>
    <row r="612" spans="1:11" x14ac:dyDescent="0.35">
      <c r="A612" t="s">
        <v>838</v>
      </c>
      <c r="B612">
        <v>2005</v>
      </c>
      <c r="C612">
        <v>5</v>
      </c>
      <c r="D612">
        <v>0.83</v>
      </c>
      <c r="E612" t="s">
        <v>96</v>
      </c>
      <c r="F612">
        <f>+(5*(2/3))/4</f>
        <v>0.83333333333333326</v>
      </c>
      <c r="I612" s="5"/>
      <c r="J612" s="5"/>
      <c r="K612" s="5"/>
    </row>
    <row r="613" spans="1:11" x14ac:dyDescent="0.35">
      <c r="A613" t="s">
        <v>839</v>
      </c>
      <c r="B613">
        <v>2005</v>
      </c>
      <c r="C613">
        <v>6</v>
      </c>
      <c r="D613">
        <v>1</v>
      </c>
      <c r="E613" t="s">
        <v>96</v>
      </c>
    </row>
    <row r="614" spans="1:11" x14ac:dyDescent="0.35">
      <c r="A614" t="s">
        <v>841</v>
      </c>
      <c r="B614">
        <v>2005</v>
      </c>
      <c r="C614">
        <v>40</v>
      </c>
      <c r="D614">
        <v>2</v>
      </c>
      <c r="E614" t="s">
        <v>79</v>
      </c>
      <c r="I614" s="5"/>
      <c r="J614" s="5"/>
      <c r="K614" s="5"/>
    </row>
    <row r="615" spans="1:11" x14ac:dyDescent="0.35">
      <c r="A615" t="s">
        <v>866</v>
      </c>
      <c r="B615">
        <v>2005</v>
      </c>
      <c r="C615">
        <v>8</v>
      </c>
      <c r="D615">
        <v>1.33</v>
      </c>
      <c r="E615" t="s">
        <v>96</v>
      </c>
      <c r="F615">
        <v>1.3333333333333333</v>
      </c>
      <c r="I615" s="5"/>
      <c r="J615" s="5"/>
      <c r="K615" s="5"/>
    </row>
    <row r="616" spans="1:11" x14ac:dyDescent="0.35">
      <c r="A616" s="13" t="s">
        <v>945</v>
      </c>
      <c r="B616">
        <v>2005</v>
      </c>
      <c r="C616">
        <v>36</v>
      </c>
      <c r="D616">
        <v>2</v>
      </c>
      <c r="E616" t="s">
        <v>118</v>
      </c>
    </row>
    <row r="617" spans="1:11" x14ac:dyDescent="0.35">
      <c r="A617" t="s">
        <v>986</v>
      </c>
      <c r="B617">
        <v>2005</v>
      </c>
      <c r="C617">
        <v>51</v>
      </c>
      <c r="D617">
        <v>8.5</v>
      </c>
      <c r="E617" t="s">
        <v>987</v>
      </c>
      <c r="F617">
        <f>+(51*(2/3))/4</f>
        <v>8.5</v>
      </c>
      <c r="I617" t="s">
        <v>988</v>
      </c>
    </row>
    <row r="618" spans="1:11" x14ac:dyDescent="0.35">
      <c r="A618" t="s">
        <v>991</v>
      </c>
      <c r="B618">
        <v>2005</v>
      </c>
      <c r="C618">
        <v>10.5</v>
      </c>
      <c r="D618">
        <v>1.75</v>
      </c>
      <c r="F618">
        <f>+(10.5*(2/3))/4</f>
        <v>1.75</v>
      </c>
    </row>
    <row r="619" spans="1:11" x14ac:dyDescent="0.35">
      <c r="A619" t="s">
        <v>347</v>
      </c>
      <c r="B619" s="5">
        <v>2004</v>
      </c>
      <c r="C619">
        <v>17.5</v>
      </c>
      <c r="D619">
        <v>2</v>
      </c>
      <c r="E619" t="s">
        <v>84</v>
      </c>
    </row>
    <row r="620" spans="1:11" x14ac:dyDescent="0.35">
      <c r="A620" t="s">
        <v>217</v>
      </c>
      <c r="B620">
        <v>2004</v>
      </c>
      <c r="C620">
        <v>24</v>
      </c>
      <c r="D620">
        <v>3</v>
      </c>
      <c r="E620" t="s">
        <v>216</v>
      </c>
    </row>
    <row r="621" spans="1:11" x14ac:dyDescent="0.35">
      <c r="A621" t="s">
        <v>539</v>
      </c>
      <c r="B621">
        <v>2004</v>
      </c>
      <c r="C621">
        <v>16</v>
      </c>
      <c r="D621">
        <v>2</v>
      </c>
      <c r="E621" t="s">
        <v>489</v>
      </c>
    </row>
    <row r="622" spans="1:11" x14ac:dyDescent="0.35">
      <c r="A622" s="11" t="s">
        <v>538</v>
      </c>
      <c r="B622">
        <v>2004</v>
      </c>
      <c r="C622">
        <v>8</v>
      </c>
      <c r="D622">
        <v>0</v>
      </c>
      <c r="E622" t="s">
        <v>190</v>
      </c>
    </row>
    <row r="623" spans="1:11" x14ac:dyDescent="0.35">
      <c r="A623" t="s">
        <v>623</v>
      </c>
      <c r="B623">
        <v>2004</v>
      </c>
      <c r="C623">
        <v>7</v>
      </c>
      <c r="D623">
        <v>1.17</v>
      </c>
      <c r="E623" t="s">
        <v>96</v>
      </c>
      <c r="F623">
        <f>+(7*(2/3))/4</f>
        <v>1.1666666666666665</v>
      </c>
    </row>
    <row r="624" spans="1:11" x14ac:dyDescent="0.35">
      <c r="A624" t="s">
        <v>539</v>
      </c>
      <c r="B624">
        <v>2004</v>
      </c>
      <c r="C624">
        <v>16</v>
      </c>
      <c r="D624">
        <v>2</v>
      </c>
      <c r="E624" t="s">
        <v>489</v>
      </c>
    </row>
    <row r="625" spans="1:5" x14ac:dyDescent="0.35">
      <c r="A625" t="s">
        <v>540</v>
      </c>
      <c r="B625">
        <v>2004</v>
      </c>
      <c r="C625">
        <v>96</v>
      </c>
      <c r="D625">
        <v>16</v>
      </c>
      <c r="E625" t="s">
        <v>220</v>
      </c>
    </row>
    <row r="626" spans="1:5" x14ac:dyDescent="0.35">
      <c r="A626" t="s">
        <v>215</v>
      </c>
      <c r="B626">
        <v>2004</v>
      </c>
      <c r="C626">
        <v>13</v>
      </c>
      <c r="D626">
        <v>2</v>
      </c>
      <c r="E626" t="s">
        <v>84</v>
      </c>
    </row>
    <row r="627" spans="1:5" x14ac:dyDescent="0.35">
      <c r="A627" t="s">
        <v>214</v>
      </c>
      <c r="B627">
        <v>2004</v>
      </c>
      <c r="C627">
        <v>13.5</v>
      </c>
      <c r="D627">
        <v>2</v>
      </c>
      <c r="E627" t="s">
        <v>86</v>
      </c>
    </row>
    <row r="628" spans="1:5" x14ac:dyDescent="0.35">
      <c r="A628" t="s">
        <v>431</v>
      </c>
      <c r="B628">
        <v>2004</v>
      </c>
      <c r="C628">
        <v>16</v>
      </c>
      <c r="D628">
        <v>2</v>
      </c>
      <c r="E628" t="s">
        <v>86</v>
      </c>
    </row>
    <row r="629" spans="1:5" x14ac:dyDescent="0.35">
      <c r="A629" t="s">
        <v>432</v>
      </c>
      <c r="B629">
        <v>2004</v>
      </c>
      <c r="C629">
        <v>16</v>
      </c>
      <c r="D629">
        <v>2</v>
      </c>
      <c r="E629" t="s">
        <v>86</v>
      </c>
    </row>
    <row r="630" spans="1:5" x14ac:dyDescent="0.35">
      <c r="A630" t="s">
        <v>433</v>
      </c>
      <c r="B630">
        <v>2004</v>
      </c>
      <c r="C630">
        <v>12</v>
      </c>
      <c r="D630">
        <v>2</v>
      </c>
      <c r="E630" t="s">
        <v>86</v>
      </c>
    </row>
    <row r="631" spans="1:5" x14ac:dyDescent="0.35">
      <c r="A631" t="s">
        <v>349</v>
      </c>
      <c r="B631">
        <v>2004</v>
      </c>
      <c r="C631">
        <v>21</v>
      </c>
      <c r="D631">
        <v>2</v>
      </c>
      <c r="E631" t="s">
        <v>84</v>
      </c>
    </row>
    <row r="632" spans="1:5" x14ac:dyDescent="0.35">
      <c r="A632" t="s">
        <v>213</v>
      </c>
      <c r="B632">
        <v>2004</v>
      </c>
      <c r="C632">
        <v>21</v>
      </c>
      <c r="D632">
        <v>3.5</v>
      </c>
      <c r="E632" t="s">
        <v>212</v>
      </c>
    </row>
    <row r="633" spans="1:5" x14ac:dyDescent="0.35">
      <c r="A633" t="s">
        <v>211</v>
      </c>
      <c r="B633">
        <v>2004</v>
      </c>
      <c r="D633">
        <v>10</v>
      </c>
      <c r="E633" t="s">
        <v>389</v>
      </c>
    </row>
    <row r="634" spans="1:5" x14ac:dyDescent="0.35">
      <c r="A634" s="18" t="s">
        <v>210</v>
      </c>
      <c r="B634">
        <v>2004</v>
      </c>
      <c r="D634">
        <v>5.4</v>
      </c>
      <c r="E634" t="s">
        <v>391</v>
      </c>
    </row>
    <row r="635" spans="1:5" x14ac:dyDescent="0.35">
      <c r="A635" t="s">
        <v>400</v>
      </c>
      <c r="B635">
        <v>2004</v>
      </c>
      <c r="C635">
        <v>24</v>
      </c>
      <c r="D635">
        <v>2</v>
      </c>
      <c r="E635" t="s">
        <v>84</v>
      </c>
    </row>
    <row r="636" spans="1:5" x14ac:dyDescent="0.35">
      <c r="A636" t="s">
        <v>209</v>
      </c>
      <c r="B636">
        <v>2004</v>
      </c>
      <c r="D636">
        <v>23</v>
      </c>
      <c r="E636" t="s">
        <v>390</v>
      </c>
    </row>
    <row r="637" spans="1:5" x14ac:dyDescent="0.35">
      <c r="A637" t="s">
        <v>541</v>
      </c>
      <c r="B637">
        <v>2004</v>
      </c>
      <c r="C637">
        <v>160</v>
      </c>
      <c r="D637">
        <v>8</v>
      </c>
      <c r="E637" t="s">
        <v>542</v>
      </c>
    </row>
    <row r="638" spans="1:5" x14ac:dyDescent="0.35">
      <c r="A638" t="s">
        <v>543</v>
      </c>
      <c r="B638">
        <v>2004</v>
      </c>
      <c r="C638">
        <v>21</v>
      </c>
      <c r="D638">
        <v>2</v>
      </c>
      <c r="E638" t="s">
        <v>86</v>
      </c>
    </row>
    <row r="639" spans="1:5" x14ac:dyDescent="0.35">
      <c r="A639" t="s">
        <v>544</v>
      </c>
      <c r="B639">
        <v>2004</v>
      </c>
      <c r="C639">
        <v>39</v>
      </c>
      <c r="D639">
        <v>4</v>
      </c>
      <c r="E639" t="s">
        <v>545</v>
      </c>
    </row>
    <row r="640" spans="1:5" x14ac:dyDescent="0.35">
      <c r="A640" t="s">
        <v>546</v>
      </c>
      <c r="B640">
        <v>2004</v>
      </c>
      <c r="C640">
        <v>21</v>
      </c>
      <c r="D640">
        <v>2</v>
      </c>
      <c r="E640" t="s">
        <v>84</v>
      </c>
    </row>
    <row r="641" spans="1:6" x14ac:dyDescent="0.35">
      <c r="A641" t="s">
        <v>547</v>
      </c>
      <c r="B641">
        <v>2004</v>
      </c>
      <c r="C641">
        <v>8</v>
      </c>
      <c r="D641">
        <v>1.33</v>
      </c>
      <c r="E641" t="s">
        <v>96</v>
      </c>
    </row>
    <row r="642" spans="1:6" x14ac:dyDescent="0.35">
      <c r="A642" t="s">
        <v>548</v>
      </c>
      <c r="B642">
        <v>2004</v>
      </c>
      <c r="C642">
        <v>16</v>
      </c>
      <c r="D642">
        <v>2</v>
      </c>
      <c r="E642" t="s">
        <v>86</v>
      </c>
    </row>
    <row r="643" spans="1:6" x14ac:dyDescent="0.35">
      <c r="A643" t="s">
        <v>548</v>
      </c>
      <c r="B643">
        <v>2004</v>
      </c>
      <c r="C643">
        <v>6</v>
      </c>
      <c r="D643">
        <v>1</v>
      </c>
      <c r="E643" t="s">
        <v>96</v>
      </c>
    </row>
    <row r="644" spans="1:6" x14ac:dyDescent="0.35">
      <c r="A644" t="s">
        <v>548</v>
      </c>
      <c r="B644">
        <v>2004</v>
      </c>
      <c r="C644">
        <v>12</v>
      </c>
      <c r="D644">
        <v>2</v>
      </c>
      <c r="E644" t="s">
        <v>86</v>
      </c>
    </row>
    <row r="645" spans="1:6" x14ac:dyDescent="0.35">
      <c r="A645" t="s">
        <v>549</v>
      </c>
      <c r="B645">
        <v>2004</v>
      </c>
      <c r="C645">
        <v>12</v>
      </c>
      <c r="D645">
        <v>2</v>
      </c>
      <c r="E645" t="s">
        <v>86</v>
      </c>
    </row>
    <row r="646" spans="1:6" x14ac:dyDescent="0.35">
      <c r="A646" t="s">
        <v>692</v>
      </c>
      <c r="B646">
        <v>2004</v>
      </c>
      <c r="C646">
        <v>10.5</v>
      </c>
      <c r="D646">
        <v>1.75</v>
      </c>
      <c r="E646" t="s">
        <v>96</v>
      </c>
      <c r="F646">
        <f>+(10.5*(2/3))/4</f>
        <v>1.75</v>
      </c>
    </row>
    <row r="647" spans="1:6" x14ac:dyDescent="0.35">
      <c r="A647" t="s">
        <v>693</v>
      </c>
      <c r="B647">
        <v>2004</v>
      </c>
      <c r="C647">
        <v>2.5</v>
      </c>
      <c r="D647">
        <v>0</v>
      </c>
      <c r="E647" t="s">
        <v>694</v>
      </c>
    </row>
    <row r="648" spans="1:6" x14ac:dyDescent="0.35">
      <c r="A648" t="s">
        <v>704</v>
      </c>
      <c r="B648">
        <v>2004</v>
      </c>
      <c r="C648">
        <v>36</v>
      </c>
      <c r="D648">
        <v>4</v>
      </c>
      <c r="E648" t="s">
        <v>545</v>
      </c>
    </row>
    <row r="649" spans="1:6" x14ac:dyDescent="0.35">
      <c r="A649" t="s">
        <v>708</v>
      </c>
      <c r="B649">
        <v>2004</v>
      </c>
      <c r="C649">
        <v>15</v>
      </c>
      <c r="D649">
        <v>2</v>
      </c>
      <c r="E649" t="s">
        <v>86</v>
      </c>
    </row>
    <row r="650" spans="1:6" x14ac:dyDescent="0.35">
      <c r="A650" s="11" t="s">
        <v>746</v>
      </c>
      <c r="B650">
        <v>2004</v>
      </c>
      <c r="C650">
        <v>30</v>
      </c>
      <c r="D650">
        <v>0</v>
      </c>
      <c r="E650" t="s">
        <v>744</v>
      </c>
      <c r="F650" s="5"/>
    </row>
    <row r="651" spans="1:6" x14ac:dyDescent="0.35">
      <c r="A651" t="s">
        <v>779</v>
      </c>
      <c r="B651">
        <v>2004</v>
      </c>
      <c r="C651">
        <v>16</v>
      </c>
      <c r="D651">
        <v>2</v>
      </c>
      <c r="E651" t="s">
        <v>86</v>
      </c>
    </row>
    <row r="652" spans="1:6" x14ac:dyDescent="0.35">
      <c r="A652" t="s">
        <v>781</v>
      </c>
      <c r="B652">
        <v>2004</v>
      </c>
      <c r="C652">
        <v>14.5</v>
      </c>
      <c r="D652">
        <v>2</v>
      </c>
      <c r="E652" t="s">
        <v>86</v>
      </c>
    </row>
    <row r="653" spans="1:6" x14ac:dyDescent="0.35">
      <c r="A653" t="s">
        <v>786</v>
      </c>
      <c r="B653">
        <v>2004</v>
      </c>
      <c r="C653">
        <v>4</v>
      </c>
      <c r="D653">
        <v>0.67</v>
      </c>
      <c r="E653" t="s">
        <v>96</v>
      </c>
      <c r="F653">
        <f>+(4*(2/3))/4</f>
        <v>0.66666666666666663</v>
      </c>
    </row>
    <row r="654" spans="1:6" x14ac:dyDescent="0.35">
      <c r="A654" t="s">
        <v>800</v>
      </c>
      <c r="B654">
        <v>2004</v>
      </c>
      <c r="C654">
        <v>21</v>
      </c>
      <c r="D654">
        <v>42</v>
      </c>
      <c r="E654" t="s">
        <v>84</v>
      </c>
      <c r="F654" t="s">
        <v>801</v>
      </c>
    </row>
    <row r="655" spans="1:6" x14ac:dyDescent="0.35">
      <c r="A655" t="s">
        <v>802</v>
      </c>
      <c r="B655">
        <v>2004</v>
      </c>
      <c r="C655">
        <v>21</v>
      </c>
      <c r="D655">
        <v>42</v>
      </c>
      <c r="E655" t="s">
        <v>84</v>
      </c>
      <c r="F655" t="s">
        <v>801</v>
      </c>
    </row>
    <row r="656" spans="1:6" x14ac:dyDescent="0.35">
      <c r="A656" t="s">
        <v>1055</v>
      </c>
      <c r="B656">
        <v>2004</v>
      </c>
      <c r="C656">
        <v>26</v>
      </c>
      <c r="D656">
        <v>2</v>
      </c>
    </row>
    <row r="657" spans="1:5" x14ac:dyDescent="0.35">
      <c r="A657" t="s">
        <v>550</v>
      </c>
      <c r="B657">
        <v>2003</v>
      </c>
      <c r="C657">
        <v>24</v>
      </c>
      <c r="D657">
        <v>2</v>
      </c>
      <c r="E657" t="s">
        <v>84</v>
      </c>
    </row>
    <row r="658" spans="1:5" x14ac:dyDescent="0.35">
      <c r="A658" t="s">
        <v>208</v>
      </c>
      <c r="B658">
        <v>2003</v>
      </c>
      <c r="C658">
        <v>34</v>
      </c>
      <c r="D658">
        <v>2</v>
      </c>
      <c r="E658" t="s">
        <v>79</v>
      </c>
    </row>
    <row r="659" spans="1:5" x14ac:dyDescent="0.35">
      <c r="A659" t="s">
        <v>207</v>
      </c>
      <c r="B659">
        <v>2003</v>
      </c>
      <c r="C659">
        <v>13</v>
      </c>
      <c r="D659">
        <v>2</v>
      </c>
      <c r="E659" t="s">
        <v>86</v>
      </c>
    </row>
    <row r="660" spans="1:5" x14ac:dyDescent="0.35">
      <c r="A660" t="s">
        <v>622</v>
      </c>
      <c r="B660">
        <v>2003</v>
      </c>
      <c r="C660">
        <v>20</v>
      </c>
      <c r="D660">
        <v>2</v>
      </c>
      <c r="E660" t="s">
        <v>489</v>
      </c>
    </row>
    <row r="661" spans="1:5" x14ac:dyDescent="0.35">
      <c r="A661" s="11" t="s">
        <v>551</v>
      </c>
      <c r="B661">
        <v>2003</v>
      </c>
      <c r="C661">
        <v>10</v>
      </c>
      <c r="D661">
        <v>0</v>
      </c>
      <c r="E661" t="s">
        <v>552</v>
      </c>
    </row>
    <row r="662" spans="1:5" x14ac:dyDescent="0.35">
      <c r="A662" t="s">
        <v>206</v>
      </c>
      <c r="B662">
        <v>2003</v>
      </c>
      <c r="C662">
        <v>13</v>
      </c>
      <c r="D662">
        <v>2</v>
      </c>
      <c r="E662" t="s">
        <v>86</v>
      </c>
    </row>
    <row r="663" spans="1:5" x14ac:dyDescent="0.35">
      <c r="A663" t="s">
        <v>205</v>
      </c>
      <c r="B663">
        <v>2003</v>
      </c>
      <c r="C663">
        <v>19</v>
      </c>
      <c r="D663">
        <v>2</v>
      </c>
      <c r="E663" t="s">
        <v>86</v>
      </c>
    </row>
    <row r="664" spans="1:5" x14ac:dyDescent="0.35">
      <c r="A664" t="s">
        <v>204</v>
      </c>
      <c r="B664">
        <v>2003</v>
      </c>
      <c r="C664">
        <v>6.5</v>
      </c>
      <c r="D664">
        <v>1.08</v>
      </c>
      <c r="E664" t="s">
        <v>86</v>
      </c>
    </row>
    <row r="665" spans="1:5" x14ac:dyDescent="0.35">
      <c r="A665" t="s">
        <v>203</v>
      </c>
      <c r="B665">
        <v>2003</v>
      </c>
      <c r="C665">
        <v>16</v>
      </c>
      <c r="D665">
        <v>2</v>
      </c>
      <c r="E665" t="s">
        <v>86</v>
      </c>
    </row>
    <row r="666" spans="1:5" x14ac:dyDescent="0.35">
      <c r="A666" t="s">
        <v>434</v>
      </c>
      <c r="B666">
        <v>2003</v>
      </c>
      <c r="C666">
        <v>14</v>
      </c>
      <c r="D666">
        <v>2</v>
      </c>
      <c r="E666" t="s">
        <v>86</v>
      </c>
    </row>
    <row r="667" spans="1:5" x14ac:dyDescent="0.35">
      <c r="A667" t="s">
        <v>23</v>
      </c>
      <c r="B667">
        <v>2003</v>
      </c>
      <c r="C667">
        <v>250</v>
      </c>
      <c r="D667">
        <v>41.67</v>
      </c>
      <c r="E667" t="s">
        <v>24</v>
      </c>
    </row>
    <row r="668" spans="1:5" x14ac:dyDescent="0.35">
      <c r="A668" t="s">
        <v>435</v>
      </c>
      <c r="B668">
        <v>2003</v>
      </c>
      <c r="C668">
        <v>14</v>
      </c>
      <c r="D668">
        <v>2</v>
      </c>
      <c r="E668" t="s">
        <v>86</v>
      </c>
    </row>
    <row r="669" spans="1:5" x14ac:dyDescent="0.35">
      <c r="A669" t="s">
        <v>202</v>
      </c>
      <c r="B669">
        <v>2003</v>
      </c>
      <c r="C669">
        <v>8</v>
      </c>
      <c r="D669">
        <v>1.33</v>
      </c>
      <c r="E669" t="s">
        <v>96</v>
      </c>
    </row>
    <row r="670" spans="1:5" x14ac:dyDescent="0.35">
      <c r="A670" t="s">
        <v>201</v>
      </c>
      <c r="B670">
        <v>2003</v>
      </c>
      <c r="C670">
        <v>34</v>
      </c>
      <c r="D670">
        <v>2</v>
      </c>
      <c r="E670" t="s">
        <v>79</v>
      </c>
    </row>
    <row r="671" spans="1:5" x14ac:dyDescent="0.35">
      <c r="A671" s="11" t="s">
        <v>350</v>
      </c>
      <c r="B671">
        <v>2003</v>
      </c>
      <c r="C671">
        <v>11</v>
      </c>
      <c r="D671">
        <v>0</v>
      </c>
      <c r="E671" t="s">
        <v>190</v>
      </c>
    </row>
    <row r="672" spans="1:5" x14ac:dyDescent="0.35">
      <c r="A672" t="s">
        <v>200</v>
      </c>
      <c r="B672">
        <v>2003</v>
      </c>
      <c r="C672">
        <v>12</v>
      </c>
      <c r="D672">
        <v>2</v>
      </c>
      <c r="E672" t="s">
        <v>86</v>
      </c>
    </row>
    <row r="673" spans="1:5" x14ac:dyDescent="0.35">
      <c r="A673" s="11" t="s">
        <v>199</v>
      </c>
      <c r="B673">
        <v>2003</v>
      </c>
      <c r="D673">
        <v>0</v>
      </c>
      <c r="E673" t="s">
        <v>198</v>
      </c>
    </row>
    <row r="674" spans="1:5" x14ac:dyDescent="0.35">
      <c r="A674" t="s">
        <v>436</v>
      </c>
      <c r="B674">
        <v>2003</v>
      </c>
      <c r="C674">
        <v>8</v>
      </c>
      <c r="D674">
        <v>1.33</v>
      </c>
      <c r="E674" t="s">
        <v>86</v>
      </c>
    </row>
    <row r="675" spans="1:5" x14ac:dyDescent="0.35">
      <c r="A675" t="s">
        <v>553</v>
      </c>
      <c r="B675">
        <v>2003</v>
      </c>
      <c r="C675">
        <v>11.5</v>
      </c>
      <c r="D675">
        <v>1.92</v>
      </c>
      <c r="E675" t="s">
        <v>86</v>
      </c>
    </row>
    <row r="676" spans="1:5" x14ac:dyDescent="0.35">
      <c r="A676" t="s">
        <v>554</v>
      </c>
      <c r="B676">
        <v>2003</v>
      </c>
      <c r="C676">
        <v>24</v>
      </c>
      <c r="D676">
        <v>2</v>
      </c>
      <c r="E676" t="s">
        <v>79</v>
      </c>
    </row>
    <row r="677" spans="1:5" x14ac:dyDescent="0.35">
      <c r="A677" t="s">
        <v>691</v>
      </c>
      <c r="B677">
        <v>2003</v>
      </c>
      <c r="C677">
        <v>40</v>
      </c>
      <c r="D677">
        <v>2</v>
      </c>
      <c r="E677" t="s">
        <v>99</v>
      </c>
    </row>
    <row r="678" spans="1:5" x14ac:dyDescent="0.35">
      <c r="A678" t="s">
        <v>762</v>
      </c>
      <c r="B678">
        <v>2003</v>
      </c>
      <c r="C678">
        <v>14</v>
      </c>
      <c r="D678">
        <v>2</v>
      </c>
      <c r="E678" t="s">
        <v>86</v>
      </c>
    </row>
    <row r="679" spans="1:5" x14ac:dyDescent="0.35">
      <c r="A679" s="20" t="s">
        <v>772</v>
      </c>
      <c r="B679">
        <v>2003</v>
      </c>
      <c r="C679">
        <v>16</v>
      </c>
      <c r="D679">
        <v>0</v>
      </c>
      <c r="E679" t="s">
        <v>769</v>
      </c>
    </row>
    <row r="680" spans="1:5" x14ac:dyDescent="0.35">
      <c r="A680" t="s">
        <v>808</v>
      </c>
      <c r="B680">
        <v>2003</v>
      </c>
      <c r="C680">
        <v>14</v>
      </c>
      <c r="D680">
        <v>2</v>
      </c>
      <c r="E680" t="s">
        <v>86</v>
      </c>
    </row>
    <row r="681" spans="1:5" x14ac:dyDescent="0.35">
      <c r="A681" t="s">
        <v>865</v>
      </c>
      <c r="B681">
        <v>2003</v>
      </c>
      <c r="C681">
        <v>6</v>
      </c>
      <c r="D681">
        <v>1</v>
      </c>
      <c r="E681" t="s">
        <v>86</v>
      </c>
    </row>
    <row r="682" spans="1:5" x14ac:dyDescent="0.35">
      <c r="A682" s="14" t="s">
        <v>965</v>
      </c>
      <c r="B682" s="15">
        <v>2003</v>
      </c>
      <c r="E682" t="s">
        <v>565</v>
      </c>
    </row>
    <row r="683" spans="1:5" x14ac:dyDescent="0.35">
      <c r="A683" t="s">
        <v>1102</v>
      </c>
      <c r="B683">
        <v>2003</v>
      </c>
      <c r="C683">
        <v>20</v>
      </c>
      <c r="D683">
        <v>2</v>
      </c>
      <c r="E683" t="s">
        <v>84</v>
      </c>
    </row>
    <row r="684" spans="1:5" x14ac:dyDescent="0.35">
      <c r="A684" t="s">
        <v>1151</v>
      </c>
      <c r="B684">
        <v>2003</v>
      </c>
      <c r="C684">
        <v>28</v>
      </c>
      <c r="D684">
        <v>2</v>
      </c>
      <c r="E684" t="s">
        <v>84</v>
      </c>
    </row>
    <row r="685" spans="1:5" x14ac:dyDescent="0.35">
      <c r="A685" t="s">
        <v>197</v>
      </c>
      <c r="B685">
        <v>2002</v>
      </c>
      <c r="C685">
        <v>34</v>
      </c>
      <c r="D685">
        <v>4</v>
      </c>
      <c r="E685" t="s">
        <v>458</v>
      </c>
    </row>
    <row r="686" spans="1:5" x14ac:dyDescent="0.35">
      <c r="A686" t="s">
        <v>555</v>
      </c>
      <c r="B686">
        <v>2002</v>
      </c>
      <c r="C686">
        <v>20</v>
      </c>
      <c r="D686">
        <v>2</v>
      </c>
      <c r="E686" t="s">
        <v>489</v>
      </c>
    </row>
    <row r="687" spans="1:5" x14ac:dyDescent="0.35">
      <c r="A687" t="s">
        <v>196</v>
      </c>
      <c r="B687">
        <v>2002</v>
      </c>
      <c r="C687">
        <v>16</v>
      </c>
      <c r="D687">
        <v>2</v>
      </c>
      <c r="E687" t="s">
        <v>86</v>
      </c>
    </row>
    <row r="688" spans="1:5" x14ac:dyDescent="0.35">
      <c r="A688" t="s">
        <v>195</v>
      </c>
      <c r="B688">
        <v>2002</v>
      </c>
      <c r="C688">
        <v>38</v>
      </c>
      <c r="D688">
        <v>2</v>
      </c>
      <c r="E688" t="s">
        <v>99</v>
      </c>
    </row>
    <row r="689" spans="1:11" x14ac:dyDescent="0.35">
      <c r="A689" t="s">
        <v>556</v>
      </c>
      <c r="B689">
        <v>2002</v>
      </c>
      <c r="C689">
        <v>9</v>
      </c>
      <c r="D689">
        <v>1.5</v>
      </c>
      <c r="E689" t="s">
        <v>96</v>
      </c>
    </row>
    <row r="690" spans="1:11" x14ac:dyDescent="0.35">
      <c r="A690" t="s">
        <v>557</v>
      </c>
      <c r="B690">
        <v>2002</v>
      </c>
      <c r="C690">
        <v>9</v>
      </c>
      <c r="D690">
        <v>1.5</v>
      </c>
      <c r="E690" t="s">
        <v>96</v>
      </c>
    </row>
    <row r="691" spans="1:11" x14ac:dyDescent="0.35">
      <c r="A691" t="s">
        <v>194</v>
      </c>
      <c r="B691">
        <v>2002</v>
      </c>
      <c r="C691">
        <v>16</v>
      </c>
      <c r="D691">
        <v>2</v>
      </c>
      <c r="E691" t="s">
        <v>86</v>
      </c>
    </row>
    <row r="692" spans="1:11" x14ac:dyDescent="0.35">
      <c r="A692" t="s">
        <v>193</v>
      </c>
      <c r="B692">
        <v>2002</v>
      </c>
      <c r="C692">
        <v>20</v>
      </c>
      <c r="D692">
        <v>4</v>
      </c>
      <c r="E692" t="s">
        <v>383</v>
      </c>
    </row>
    <row r="693" spans="1:11" x14ac:dyDescent="0.35">
      <c r="A693" t="s">
        <v>192</v>
      </c>
      <c r="B693">
        <v>2002</v>
      </c>
      <c r="C693">
        <v>4</v>
      </c>
      <c r="D693">
        <v>0.67</v>
      </c>
      <c r="E693" t="s">
        <v>96</v>
      </c>
    </row>
    <row r="694" spans="1:11" x14ac:dyDescent="0.35">
      <c r="A694" s="11" t="s">
        <v>191</v>
      </c>
      <c r="B694">
        <v>2002</v>
      </c>
      <c r="C694">
        <v>10</v>
      </c>
      <c r="D694">
        <v>0</v>
      </c>
      <c r="E694" t="s">
        <v>190</v>
      </c>
    </row>
    <row r="695" spans="1:11" x14ac:dyDescent="0.35">
      <c r="A695" t="s">
        <v>189</v>
      </c>
      <c r="B695">
        <v>2002</v>
      </c>
      <c r="C695">
        <v>6</v>
      </c>
      <c r="D695">
        <v>1</v>
      </c>
      <c r="E695" t="s">
        <v>96</v>
      </c>
    </row>
    <row r="696" spans="1:11" x14ac:dyDescent="0.35">
      <c r="A696" t="s">
        <v>188</v>
      </c>
      <c r="B696">
        <v>2002</v>
      </c>
      <c r="C696">
        <v>14</v>
      </c>
      <c r="D696">
        <v>2</v>
      </c>
      <c r="E696" t="s">
        <v>118</v>
      </c>
    </row>
    <row r="697" spans="1:11" s="5" customFormat="1" x14ac:dyDescent="0.35">
      <c r="A697" t="s">
        <v>401</v>
      </c>
      <c r="B697">
        <v>2002</v>
      </c>
      <c r="C697">
        <v>15</v>
      </c>
      <c r="D697">
        <v>2</v>
      </c>
      <c r="E697" t="s">
        <v>84</v>
      </c>
      <c r="F697"/>
      <c r="G697"/>
      <c r="H697"/>
      <c r="I697"/>
      <c r="J697"/>
      <c r="K697"/>
    </row>
    <row r="698" spans="1:11" x14ac:dyDescent="0.35">
      <c r="A698" t="s">
        <v>558</v>
      </c>
      <c r="B698">
        <v>2002</v>
      </c>
      <c r="C698">
        <v>10</v>
      </c>
      <c r="D698">
        <v>1.67</v>
      </c>
      <c r="E698" t="s">
        <v>86</v>
      </c>
    </row>
    <row r="699" spans="1:11" x14ac:dyDescent="0.35">
      <c r="A699" t="s">
        <v>559</v>
      </c>
      <c r="B699">
        <v>2002</v>
      </c>
      <c r="C699">
        <v>36</v>
      </c>
      <c r="D699">
        <v>2</v>
      </c>
      <c r="E699" t="s">
        <v>99</v>
      </c>
    </row>
    <row r="700" spans="1:11" x14ac:dyDescent="0.35">
      <c r="A700" t="s">
        <v>560</v>
      </c>
      <c r="B700">
        <v>2002</v>
      </c>
      <c r="C700">
        <v>12</v>
      </c>
      <c r="D700">
        <v>2</v>
      </c>
      <c r="E700" t="s">
        <v>86</v>
      </c>
    </row>
    <row r="701" spans="1:11" x14ac:dyDescent="0.35">
      <c r="A701" t="s">
        <v>561</v>
      </c>
      <c r="B701">
        <v>2002</v>
      </c>
      <c r="C701">
        <v>8</v>
      </c>
      <c r="D701">
        <v>1.33</v>
      </c>
      <c r="E701" t="s">
        <v>96</v>
      </c>
    </row>
    <row r="702" spans="1:11" x14ac:dyDescent="0.35">
      <c r="A702" t="s">
        <v>562</v>
      </c>
      <c r="B702">
        <v>2002</v>
      </c>
      <c r="C702">
        <v>30</v>
      </c>
      <c r="D702">
        <v>2</v>
      </c>
      <c r="E702" t="s">
        <v>79</v>
      </c>
    </row>
    <row r="703" spans="1:11" x14ac:dyDescent="0.35">
      <c r="A703" t="s">
        <v>563</v>
      </c>
      <c r="B703">
        <v>2002</v>
      </c>
      <c r="C703">
        <v>16</v>
      </c>
      <c r="D703">
        <v>2</v>
      </c>
      <c r="E703" t="s">
        <v>86</v>
      </c>
    </row>
    <row r="704" spans="1:11" x14ac:dyDescent="0.35">
      <c r="A704" s="11" t="s">
        <v>664</v>
      </c>
      <c r="B704">
        <v>2002</v>
      </c>
      <c r="C704">
        <v>60</v>
      </c>
      <c r="D704">
        <v>0</v>
      </c>
      <c r="E704" t="s">
        <v>736</v>
      </c>
    </row>
    <row r="705" spans="1:8" x14ac:dyDescent="0.35">
      <c r="A705" t="s">
        <v>575</v>
      </c>
      <c r="B705">
        <v>2002</v>
      </c>
      <c r="C705">
        <v>6</v>
      </c>
      <c r="D705">
        <v>1</v>
      </c>
      <c r="E705" t="s">
        <v>96</v>
      </c>
    </row>
    <row r="706" spans="1:8" x14ac:dyDescent="0.35">
      <c r="A706" t="s">
        <v>690</v>
      </c>
      <c r="B706">
        <v>2002</v>
      </c>
      <c r="C706">
        <v>16</v>
      </c>
      <c r="D706">
        <v>2</v>
      </c>
      <c r="E706" t="s">
        <v>96</v>
      </c>
    </row>
    <row r="707" spans="1:8" x14ac:dyDescent="0.35">
      <c r="A707" t="s">
        <v>705</v>
      </c>
      <c r="B707">
        <v>2002</v>
      </c>
      <c r="C707">
        <v>28</v>
      </c>
      <c r="D707">
        <v>2</v>
      </c>
      <c r="E707" t="s">
        <v>79</v>
      </c>
    </row>
    <row r="708" spans="1:8" x14ac:dyDescent="0.35">
      <c r="A708" s="11" t="s">
        <v>773</v>
      </c>
      <c r="B708">
        <v>2002</v>
      </c>
      <c r="C708">
        <v>4</v>
      </c>
      <c r="D708">
        <v>0</v>
      </c>
      <c r="E708" t="s">
        <v>769</v>
      </c>
    </row>
    <row r="709" spans="1:8" x14ac:dyDescent="0.35">
      <c r="A709" s="11" t="s">
        <v>774</v>
      </c>
      <c r="B709">
        <v>2002</v>
      </c>
      <c r="C709">
        <v>7</v>
      </c>
      <c r="D709">
        <v>0</v>
      </c>
      <c r="E709" t="s">
        <v>769</v>
      </c>
    </row>
    <row r="710" spans="1:8" x14ac:dyDescent="0.35">
      <c r="A710" t="s">
        <v>864</v>
      </c>
      <c r="B710">
        <v>2002</v>
      </c>
      <c r="C710">
        <v>16</v>
      </c>
      <c r="D710">
        <v>2</v>
      </c>
    </row>
    <row r="711" spans="1:8" x14ac:dyDescent="0.35">
      <c r="A711" t="s">
        <v>909</v>
      </c>
      <c r="B711">
        <v>2002</v>
      </c>
      <c r="C711">
        <v>80</v>
      </c>
      <c r="D711">
        <v>13.33</v>
      </c>
      <c r="F711">
        <f>+(80*(2/3))/4</f>
        <v>13.333333333333332</v>
      </c>
      <c r="H711" s="10"/>
    </row>
    <row r="712" spans="1:8" x14ac:dyDescent="0.35">
      <c r="A712" s="17" t="s">
        <v>927</v>
      </c>
      <c r="B712">
        <v>2002</v>
      </c>
      <c r="C712">
        <v>49</v>
      </c>
      <c r="D712">
        <v>0</v>
      </c>
      <c r="E712" t="s">
        <v>565</v>
      </c>
    </row>
    <row r="713" spans="1:8" x14ac:dyDescent="0.35">
      <c r="A713" s="13" t="s">
        <v>928</v>
      </c>
      <c r="B713">
        <v>2002</v>
      </c>
      <c r="C713">
        <v>4</v>
      </c>
      <c r="D713">
        <v>0.67</v>
      </c>
      <c r="F713">
        <f>+(4*(2/3))/4</f>
        <v>0.66666666666666663</v>
      </c>
    </row>
    <row r="714" spans="1:8" x14ac:dyDescent="0.35">
      <c r="A714" s="13" t="s">
        <v>929</v>
      </c>
      <c r="B714">
        <v>2002</v>
      </c>
      <c r="C714">
        <v>25</v>
      </c>
      <c r="D714">
        <v>2</v>
      </c>
      <c r="E714" t="s">
        <v>118</v>
      </c>
    </row>
    <row r="715" spans="1:8" x14ac:dyDescent="0.35">
      <c r="A715" s="13" t="s">
        <v>930</v>
      </c>
      <c r="B715">
        <v>2002</v>
      </c>
      <c r="C715">
        <v>16</v>
      </c>
      <c r="D715">
        <v>2</v>
      </c>
      <c r="E715" t="s">
        <v>118</v>
      </c>
    </row>
    <row r="716" spans="1:8" x14ac:dyDescent="0.35">
      <c r="A716" t="s">
        <v>1150</v>
      </c>
      <c r="B716">
        <v>2002</v>
      </c>
      <c r="C716">
        <v>7</v>
      </c>
      <c r="D716">
        <v>1.17</v>
      </c>
      <c r="E716" t="s">
        <v>96</v>
      </c>
      <c r="F716">
        <f>+(7*(2/3))/4</f>
        <v>1.1666666666666665</v>
      </c>
    </row>
    <row r="717" spans="1:8" x14ac:dyDescent="0.35">
      <c r="A717" t="s">
        <v>243</v>
      </c>
      <c r="B717">
        <v>2002</v>
      </c>
      <c r="C717">
        <v>20</v>
      </c>
      <c r="D717">
        <v>2</v>
      </c>
    </row>
    <row r="718" spans="1:8" x14ac:dyDescent="0.35">
      <c r="A718" t="s">
        <v>187</v>
      </c>
      <c r="B718">
        <v>2001</v>
      </c>
      <c r="C718">
        <v>24</v>
      </c>
      <c r="D718">
        <v>4.8</v>
      </c>
      <c r="E718" t="s">
        <v>384</v>
      </c>
    </row>
    <row r="719" spans="1:8" x14ac:dyDescent="0.35">
      <c r="A719" t="s">
        <v>186</v>
      </c>
      <c r="B719">
        <v>2001</v>
      </c>
      <c r="C719">
        <v>24</v>
      </c>
      <c r="D719">
        <v>2</v>
      </c>
      <c r="E719" t="s">
        <v>118</v>
      </c>
    </row>
    <row r="720" spans="1:8" x14ac:dyDescent="0.35">
      <c r="A720" t="s">
        <v>185</v>
      </c>
      <c r="B720">
        <v>2001</v>
      </c>
      <c r="C720">
        <v>24</v>
      </c>
      <c r="D720">
        <v>2</v>
      </c>
      <c r="E720" t="s">
        <v>118</v>
      </c>
    </row>
    <row r="721" spans="1:5" x14ac:dyDescent="0.35">
      <c r="A721" t="s">
        <v>184</v>
      </c>
      <c r="B721">
        <v>2001</v>
      </c>
      <c r="C721">
        <v>19</v>
      </c>
      <c r="D721">
        <v>2</v>
      </c>
      <c r="E721" t="s">
        <v>86</v>
      </c>
    </row>
    <row r="722" spans="1:5" x14ac:dyDescent="0.35">
      <c r="A722" s="5" t="s">
        <v>348</v>
      </c>
      <c r="B722">
        <v>2001</v>
      </c>
      <c r="C722">
        <v>21</v>
      </c>
      <c r="D722">
        <v>2</v>
      </c>
      <c r="E722" t="s">
        <v>86</v>
      </c>
    </row>
    <row r="723" spans="1:5" x14ac:dyDescent="0.35">
      <c r="A723" s="18" t="s">
        <v>183</v>
      </c>
      <c r="B723">
        <v>2001</v>
      </c>
      <c r="C723">
        <v>24</v>
      </c>
      <c r="D723">
        <v>2</v>
      </c>
      <c r="E723" t="s">
        <v>84</v>
      </c>
    </row>
    <row r="724" spans="1:5" x14ac:dyDescent="0.35">
      <c r="A724" t="s">
        <v>182</v>
      </c>
      <c r="B724">
        <v>2001</v>
      </c>
      <c r="C724">
        <v>16</v>
      </c>
      <c r="D724">
        <v>2</v>
      </c>
      <c r="E724" t="s">
        <v>86</v>
      </c>
    </row>
    <row r="725" spans="1:5" x14ac:dyDescent="0.35">
      <c r="A725" t="s">
        <v>437</v>
      </c>
      <c r="B725">
        <v>2001</v>
      </c>
      <c r="C725">
        <v>80</v>
      </c>
      <c r="D725">
        <v>13.33</v>
      </c>
      <c r="E725" t="s">
        <v>22</v>
      </c>
    </row>
    <row r="726" spans="1:5" x14ac:dyDescent="0.35">
      <c r="A726" t="s">
        <v>556</v>
      </c>
      <c r="B726">
        <v>2001</v>
      </c>
      <c r="C726">
        <v>4</v>
      </c>
      <c r="D726">
        <v>0.67</v>
      </c>
      <c r="E726" t="s">
        <v>96</v>
      </c>
    </row>
    <row r="727" spans="1:5" x14ac:dyDescent="0.35">
      <c r="A727" t="s">
        <v>556</v>
      </c>
      <c r="B727">
        <v>2001</v>
      </c>
      <c r="C727">
        <v>15</v>
      </c>
      <c r="D727">
        <v>2</v>
      </c>
      <c r="E727" t="s">
        <v>86</v>
      </c>
    </row>
    <row r="728" spans="1:5" x14ac:dyDescent="0.35">
      <c r="A728" t="s">
        <v>181</v>
      </c>
      <c r="B728">
        <v>2001</v>
      </c>
      <c r="C728">
        <v>12</v>
      </c>
      <c r="D728">
        <v>2</v>
      </c>
      <c r="E728" t="s">
        <v>86</v>
      </c>
    </row>
    <row r="729" spans="1:5" x14ac:dyDescent="0.35">
      <c r="A729" t="s">
        <v>180</v>
      </c>
      <c r="B729">
        <v>2001</v>
      </c>
      <c r="C729">
        <v>12</v>
      </c>
      <c r="D729">
        <v>2</v>
      </c>
      <c r="E729" t="s">
        <v>86</v>
      </c>
    </row>
    <row r="730" spans="1:5" x14ac:dyDescent="0.35">
      <c r="A730" t="s">
        <v>179</v>
      </c>
      <c r="B730">
        <v>2001</v>
      </c>
      <c r="C730">
        <v>93.75</v>
      </c>
      <c r="D730">
        <v>15.6</v>
      </c>
    </row>
    <row r="731" spans="1:5" x14ac:dyDescent="0.35">
      <c r="A731" s="11" t="s">
        <v>564</v>
      </c>
      <c r="B731">
        <v>2001</v>
      </c>
      <c r="C731">
        <v>12</v>
      </c>
      <c r="D731">
        <v>0</v>
      </c>
      <c r="E731" t="s">
        <v>565</v>
      </c>
    </row>
    <row r="732" spans="1:5" x14ac:dyDescent="0.35">
      <c r="A732" t="s">
        <v>178</v>
      </c>
      <c r="B732">
        <v>2001</v>
      </c>
      <c r="C732">
        <v>28</v>
      </c>
      <c r="D732">
        <v>4</v>
      </c>
      <c r="E732" t="s">
        <v>177</v>
      </c>
    </row>
    <row r="733" spans="1:5" x14ac:dyDescent="0.35">
      <c r="A733" t="s">
        <v>566</v>
      </c>
      <c r="B733">
        <v>2001</v>
      </c>
      <c r="C733">
        <v>19</v>
      </c>
      <c r="D733">
        <v>2</v>
      </c>
      <c r="E733" t="s">
        <v>84</v>
      </c>
    </row>
    <row r="734" spans="1:5" x14ac:dyDescent="0.35">
      <c r="A734" t="s">
        <v>14</v>
      </c>
      <c r="B734">
        <v>2001</v>
      </c>
      <c r="D734">
        <v>6</v>
      </c>
      <c r="E734" t="s">
        <v>15</v>
      </c>
    </row>
    <row r="735" spans="1:5" x14ac:dyDescent="0.35">
      <c r="A735" t="s">
        <v>176</v>
      </c>
      <c r="B735">
        <v>2001</v>
      </c>
      <c r="D735">
        <v>6</v>
      </c>
      <c r="E735" t="s">
        <v>15</v>
      </c>
    </row>
    <row r="736" spans="1:5" x14ac:dyDescent="0.35">
      <c r="A736" t="s">
        <v>438</v>
      </c>
      <c r="B736">
        <v>2001</v>
      </c>
      <c r="C736">
        <v>5</v>
      </c>
      <c r="D736">
        <v>0.83</v>
      </c>
      <c r="E736" t="s">
        <v>96</v>
      </c>
    </row>
    <row r="737" spans="1:6" x14ac:dyDescent="0.35">
      <c r="A737" t="s">
        <v>402</v>
      </c>
      <c r="B737">
        <v>2001</v>
      </c>
      <c r="C737">
        <v>16</v>
      </c>
      <c r="D737">
        <v>2</v>
      </c>
      <c r="E737" t="s">
        <v>86</v>
      </c>
    </row>
    <row r="738" spans="1:6" x14ac:dyDescent="0.35">
      <c r="A738" t="s">
        <v>567</v>
      </c>
      <c r="B738">
        <v>2001</v>
      </c>
      <c r="C738">
        <v>12</v>
      </c>
      <c r="D738">
        <v>2</v>
      </c>
      <c r="E738" t="s">
        <v>86</v>
      </c>
    </row>
    <row r="739" spans="1:6" x14ac:dyDescent="0.35">
      <c r="A739" t="s">
        <v>568</v>
      </c>
      <c r="B739">
        <v>2001</v>
      </c>
      <c r="C739">
        <v>16</v>
      </c>
      <c r="D739">
        <v>2</v>
      </c>
      <c r="E739" t="s">
        <v>86</v>
      </c>
    </row>
    <row r="740" spans="1:6" x14ac:dyDescent="0.35">
      <c r="A740" t="s">
        <v>569</v>
      </c>
      <c r="B740">
        <v>2001</v>
      </c>
      <c r="C740">
        <v>8</v>
      </c>
      <c r="D740">
        <v>1.33</v>
      </c>
      <c r="E740" t="s">
        <v>96</v>
      </c>
    </row>
    <row r="741" spans="1:6" x14ac:dyDescent="0.35">
      <c r="A741" t="s">
        <v>689</v>
      </c>
      <c r="B741">
        <v>2001</v>
      </c>
      <c r="C741">
        <v>12</v>
      </c>
      <c r="D741">
        <v>2</v>
      </c>
      <c r="E741" t="s">
        <v>86</v>
      </c>
    </row>
    <row r="742" spans="1:6" x14ac:dyDescent="0.35">
      <c r="A742" s="16" t="s">
        <v>765</v>
      </c>
      <c r="B742">
        <v>2001</v>
      </c>
      <c r="C742">
        <v>15.5</v>
      </c>
      <c r="D742">
        <v>2</v>
      </c>
      <c r="E742" t="s">
        <v>84</v>
      </c>
      <c r="F742" t="s">
        <v>766</v>
      </c>
    </row>
    <row r="743" spans="1:6" x14ac:dyDescent="0.35">
      <c r="A743" s="11" t="s">
        <v>771</v>
      </c>
      <c r="B743">
        <v>2001</v>
      </c>
      <c r="C743">
        <v>7</v>
      </c>
      <c r="D743">
        <v>0</v>
      </c>
      <c r="E743" t="s">
        <v>769</v>
      </c>
    </row>
    <row r="744" spans="1:6" x14ac:dyDescent="0.35">
      <c r="A744" t="s">
        <v>785</v>
      </c>
      <c r="B744">
        <v>2001</v>
      </c>
      <c r="C744">
        <v>8</v>
      </c>
      <c r="D744">
        <v>1.33</v>
      </c>
      <c r="E744" t="s">
        <v>86</v>
      </c>
      <c r="F744">
        <f>+(8*(2/3))/4</f>
        <v>1.3333333333333333</v>
      </c>
    </row>
    <row r="745" spans="1:6" x14ac:dyDescent="0.35">
      <c r="A745" t="s">
        <v>795</v>
      </c>
      <c r="B745">
        <v>2001</v>
      </c>
      <c r="C745">
        <v>10</v>
      </c>
      <c r="D745">
        <v>1.67</v>
      </c>
      <c r="E745" t="s">
        <v>86</v>
      </c>
      <c r="F745">
        <f>(10*(2/3))/4</f>
        <v>1.6666666666666665</v>
      </c>
    </row>
    <row r="746" spans="1:6" x14ac:dyDescent="0.35">
      <c r="A746" t="s">
        <v>842</v>
      </c>
      <c r="B746">
        <v>2001</v>
      </c>
      <c r="C746">
        <v>5</v>
      </c>
      <c r="D746">
        <v>0.83</v>
      </c>
      <c r="E746" t="s">
        <v>96</v>
      </c>
      <c r="F746">
        <f>(5*(2/3))/4</f>
        <v>0.83333333333333326</v>
      </c>
    </row>
    <row r="747" spans="1:6" x14ac:dyDescent="0.35">
      <c r="A747" t="s">
        <v>863</v>
      </c>
      <c r="B747">
        <v>2001</v>
      </c>
      <c r="C747">
        <v>12</v>
      </c>
      <c r="D747">
        <v>2</v>
      </c>
      <c r="E747" t="s">
        <v>86</v>
      </c>
    </row>
    <row r="748" spans="1:6" x14ac:dyDescent="0.35">
      <c r="A748" s="13" t="s">
        <v>929</v>
      </c>
      <c r="B748">
        <v>2001</v>
      </c>
      <c r="C748">
        <v>25</v>
      </c>
      <c r="D748">
        <v>2</v>
      </c>
      <c r="E748" t="s">
        <v>118</v>
      </c>
    </row>
    <row r="749" spans="1:6" x14ac:dyDescent="0.35">
      <c r="A749" s="13" t="s">
        <v>931</v>
      </c>
      <c r="B749">
        <v>2001</v>
      </c>
      <c r="C749">
        <v>62</v>
      </c>
      <c r="D749">
        <v>10.33</v>
      </c>
      <c r="E749" t="s">
        <v>932</v>
      </c>
      <c r="F749">
        <f>+(62*(2/3))/4</f>
        <v>10.333333333333332</v>
      </c>
    </row>
    <row r="750" spans="1:6" x14ac:dyDescent="0.35">
      <c r="A750" s="14" t="s">
        <v>933</v>
      </c>
      <c r="B750">
        <v>2001</v>
      </c>
      <c r="C750">
        <v>6</v>
      </c>
      <c r="D750">
        <v>0</v>
      </c>
      <c r="E750" t="s">
        <v>565</v>
      </c>
    </row>
    <row r="751" spans="1:6" x14ac:dyDescent="0.35">
      <c r="A751" t="s">
        <v>1149</v>
      </c>
      <c r="B751">
        <v>2001</v>
      </c>
      <c r="C751">
        <v>80</v>
      </c>
      <c r="D751">
        <v>13.33</v>
      </c>
      <c r="E751" t="s">
        <v>500</v>
      </c>
      <c r="F751">
        <f>+(80*(2/3))/4</f>
        <v>13.333333333333332</v>
      </c>
    </row>
    <row r="752" spans="1:6" x14ac:dyDescent="0.35">
      <c r="A752" t="s">
        <v>175</v>
      </c>
      <c r="B752">
        <v>2000</v>
      </c>
      <c r="C752">
        <v>24</v>
      </c>
      <c r="D752">
        <v>2</v>
      </c>
      <c r="E752" t="s">
        <v>118</v>
      </c>
    </row>
    <row r="753" spans="1:6" x14ac:dyDescent="0.35">
      <c r="A753" t="s">
        <v>174</v>
      </c>
      <c r="B753">
        <v>2000</v>
      </c>
      <c r="C753">
        <v>24</v>
      </c>
      <c r="D753">
        <v>2</v>
      </c>
      <c r="E753" t="s">
        <v>84</v>
      </c>
    </row>
    <row r="754" spans="1:6" x14ac:dyDescent="0.35">
      <c r="A754" t="s">
        <v>173</v>
      </c>
      <c r="B754">
        <v>2000</v>
      </c>
      <c r="C754">
        <v>19</v>
      </c>
      <c r="D754">
        <v>2</v>
      </c>
      <c r="E754" t="s">
        <v>86</v>
      </c>
    </row>
    <row r="755" spans="1:6" x14ac:dyDescent="0.35">
      <c r="A755" t="s">
        <v>362</v>
      </c>
      <c r="B755">
        <v>2000</v>
      </c>
      <c r="C755">
        <v>12</v>
      </c>
      <c r="D755">
        <v>2</v>
      </c>
      <c r="E755" t="s">
        <v>86</v>
      </c>
    </row>
    <row r="756" spans="1:6" x14ac:dyDescent="0.35">
      <c r="A756" t="s">
        <v>439</v>
      </c>
      <c r="B756">
        <v>2000</v>
      </c>
      <c r="C756">
        <v>20</v>
      </c>
      <c r="D756">
        <v>2</v>
      </c>
      <c r="E756" t="s">
        <v>99</v>
      </c>
    </row>
    <row r="757" spans="1:6" x14ac:dyDescent="0.35">
      <c r="A757" t="s">
        <v>570</v>
      </c>
      <c r="B757">
        <v>2000</v>
      </c>
      <c r="D757">
        <v>5</v>
      </c>
      <c r="E757" t="s">
        <v>571</v>
      </c>
    </row>
    <row r="758" spans="1:6" x14ac:dyDescent="0.35">
      <c r="A758" t="s">
        <v>440</v>
      </c>
      <c r="B758">
        <v>2000</v>
      </c>
      <c r="C758">
        <v>15</v>
      </c>
      <c r="D758">
        <v>2</v>
      </c>
      <c r="E758" t="s">
        <v>86</v>
      </c>
    </row>
    <row r="759" spans="1:6" x14ac:dyDescent="0.35">
      <c r="A759" t="s">
        <v>172</v>
      </c>
      <c r="B759">
        <v>2000</v>
      </c>
      <c r="C759">
        <v>12</v>
      </c>
      <c r="D759">
        <v>2</v>
      </c>
      <c r="E759" t="s">
        <v>96</v>
      </c>
    </row>
    <row r="760" spans="1:6" x14ac:dyDescent="0.35">
      <c r="A760" s="11" t="s">
        <v>644</v>
      </c>
      <c r="B760">
        <v>2000</v>
      </c>
      <c r="C760" t="s">
        <v>3</v>
      </c>
      <c r="D760">
        <v>0</v>
      </c>
      <c r="E760" t="s">
        <v>645</v>
      </c>
    </row>
    <row r="761" spans="1:6" x14ac:dyDescent="0.35">
      <c r="A761" t="s">
        <v>403</v>
      </c>
      <c r="B761">
        <v>2000</v>
      </c>
      <c r="C761">
        <v>8</v>
      </c>
      <c r="D761">
        <v>1.33</v>
      </c>
      <c r="E761" t="s">
        <v>96</v>
      </c>
    </row>
    <row r="762" spans="1:6" x14ac:dyDescent="0.35">
      <c r="A762" t="s">
        <v>404</v>
      </c>
      <c r="B762">
        <v>2000</v>
      </c>
      <c r="C762">
        <v>10</v>
      </c>
      <c r="D762">
        <v>1.67</v>
      </c>
      <c r="E762" t="s">
        <v>86</v>
      </c>
    </row>
    <row r="763" spans="1:6" x14ac:dyDescent="0.35">
      <c r="A763" s="18" t="s">
        <v>572</v>
      </c>
      <c r="B763">
        <v>2000</v>
      </c>
      <c r="C763">
        <v>36</v>
      </c>
      <c r="D763">
        <v>2</v>
      </c>
      <c r="E763" t="s">
        <v>99</v>
      </c>
    </row>
    <row r="764" spans="1:6" x14ac:dyDescent="0.35">
      <c r="A764" t="s">
        <v>573</v>
      </c>
      <c r="B764">
        <v>2000</v>
      </c>
      <c r="C764">
        <v>44</v>
      </c>
      <c r="D764">
        <v>2</v>
      </c>
      <c r="E764" t="s">
        <v>99</v>
      </c>
    </row>
    <row r="765" spans="1:6" x14ac:dyDescent="0.35">
      <c r="A765" t="s">
        <v>663</v>
      </c>
      <c r="B765">
        <v>2000</v>
      </c>
      <c r="C765">
        <v>50</v>
      </c>
      <c r="D765">
        <v>2</v>
      </c>
      <c r="E765" t="s">
        <v>90</v>
      </c>
    </row>
    <row r="766" spans="1:6" x14ac:dyDescent="0.35">
      <c r="A766" t="s">
        <v>674</v>
      </c>
      <c r="B766">
        <v>2000</v>
      </c>
      <c r="C766">
        <v>6</v>
      </c>
      <c r="D766">
        <v>1</v>
      </c>
      <c r="E766" t="s">
        <v>96</v>
      </c>
    </row>
    <row r="767" spans="1:6" x14ac:dyDescent="0.35">
      <c r="A767" t="s">
        <v>688</v>
      </c>
      <c r="B767">
        <v>2000</v>
      </c>
      <c r="C767">
        <v>16</v>
      </c>
      <c r="D767">
        <v>2</v>
      </c>
      <c r="E767" t="s">
        <v>86</v>
      </c>
    </row>
    <row r="768" spans="1:6" x14ac:dyDescent="0.35">
      <c r="A768" t="s">
        <v>702</v>
      </c>
      <c r="B768">
        <v>2000</v>
      </c>
      <c r="C768">
        <v>996</v>
      </c>
      <c r="D768">
        <v>166</v>
      </c>
      <c r="F768">
        <f>+(996*(2/3))/4</f>
        <v>166</v>
      </c>
    </row>
    <row r="769" spans="1:6" x14ac:dyDescent="0.35">
      <c r="A769" t="s">
        <v>727</v>
      </c>
      <c r="B769">
        <v>2000</v>
      </c>
      <c r="C769">
        <v>30</v>
      </c>
      <c r="D769">
        <v>2</v>
      </c>
      <c r="E769" t="s">
        <v>118</v>
      </c>
    </row>
    <row r="770" spans="1:6" x14ac:dyDescent="0.35">
      <c r="A770" t="s">
        <v>777</v>
      </c>
      <c r="B770">
        <v>2000</v>
      </c>
      <c r="C770">
        <v>40</v>
      </c>
      <c r="D770">
        <v>2</v>
      </c>
      <c r="E770" t="s">
        <v>776</v>
      </c>
    </row>
    <row r="771" spans="1:6" x14ac:dyDescent="0.35">
      <c r="A771" t="s">
        <v>175</v>
      </c>
      <c r="B771">
        <v>2000</v>
      </c>
      <c r="C771">
        <v>24</v>
      </c>
      <c r="D771">
        <v>2</v>
      </c>
      <c r="E771" t="s">
        <v>118</v>
      </c>
    </row>
    <row r="772" spans="1:6" x14ac:dyDescent="0.35">
      <c r="A772" t="s">
        <v>173</v>
      </c>
      <c r="B772">
        <v>2000</v>
      </c>
      <c r="C772">
        <v>19</v>
      </c>
      <c r="D772">
        <v>2</v>
      </c>
      <c r="E772" t="s">
        <v>86</v>
      </c>
    </row>
    <row r="773" spans="1:6" x14ac:dyDescent="0.35">
      <c r="A773" t="s">
        <v>174</v>
      </c>
      <c r="B773">
        <v>2000</v>
      </c>
      <c r="C773">
        <v>24</v>
      </c>
      <c r="D773">
        <v>2</v>
      </c>
      <c r="E773" t="s">
        <v>84</v>
      </c>
    </row>
    <row r="774" spans="1:6" x14ac:dyDescent="0.35">
      <c r="A774" t="s">
        <v>851</v>
      </c>
      <c r="B774">
        <v>2000</v>
      </c>
      <c r="C774">
        <v>0</v>
      </c>
      <c r="D774">
        <v>0</v>
      </c>
    </row>
    <row r="775" spans="1:6" x14ac:dyDescent="0.35">
      <c r="A775" s="13" t="s">
        <v>934</v>
      </c>
      <c r="B775">
        <v>2000</v>
      </c>
      <c r="C775">
        <v>43</v>
      </c>
      <c r="D775">
        <v>2</v>
      </c>
      <c r="E775" t="s">
        <v>118</v>
      </c>
    </row>
    <row r="776" spans="1:6" ht="15" customHeight="1" x14ac:dyDescent="0.35">
      <c r="A776" s="17" t="s">
        <v>935</v>
      </c>
      <c r="B776">
        <v>2000</v>
      </c>
      <c r="C776">
        <v>18</v>
      </c>
      <c r="D776">
        <v>0</v>
      </c>
      <c r="E776" t="s">
        <v>565</v>
      </c>
    </row>
    <row r="777" spans="1:6" x14ac:dyDescent="0.35">
      <c r="A777" t="s">
        <v>586</v>
      </c>
      <c r="B777">
        <v>2000</v>
      </c>
      <c r="C777">
        <v>32</v>
      </c>
      <c r="D777">
        <v>2</v>
      </c>
      <c r="E777" t="s">
        <v>99</v>
      </c>
    </row>
    <row r="778" spans="1:6" x14ac:dyDescent="0.35">
      <c r="A778" t="s">
        <v>171</v>
      </c>
      <c r="B778">
        <v>1999</v>
      </c>
      <c r="C778">
        <v>21</v>
      </c>
      <c r="D778">
        <v>2</v>
      </c>
      <c r="E778" t="s">
        <v>118</v>
      </c>
    </row>
    <row r="779" spans="1:6" x14ac:dyDescent="0.35">
      <c r="A779" t="s">
        <v>441</v>
      </c>
      <c r="B779">
        <v>1999</v>
      </c>
      <c r="C779">
        <v>24</v>
      </c>
      <c r="D779">
        <v>2</v>
      </c>
      <c r="E779" t="s">
        <v>84</v>
      </c>
    </row>
    <row r="780" spans="1:6" x14ac:dyDescent="0.35">
      <c r="A780" t="s">
        <v>442</v>
      </c>
      <c r="B780">
        <v>1999</v>
      </c>
      <c r="C780">
        <v>24</v>
      </c>
      <c r="D780">
        <v>2</v>
      </c>
      <c r="E780" t="s">
        <v>84</v>
      </c>
    </row>
    <row r="781" spans="1:6" x14ac:dyDescent="0.35">
      <c r="A781" t="s">
        <v>356</v>
      </c>
      <c r="B781">
        <v>1999</v>
      </c>
      <c r="C781">
        <v>12</v>
      </c>
      <c r="D781">
        <v>2</v>
      </c>
      <c r="E781" t="s">
        <v>86</v>
      </c>
    </row>
    <row r="782" spans="1:6" x14ac:dyDescent="0.35">
      <c r="A782" t="s">
        <v>443</v>
      </c>
      <c r="B782">
        <v>1999</v>
      </c>
      <c r="C782">
        <v>18</v>
      </c>
      <c r="D782">
        <v>2</v>
      </c>
      <c r="E782" t="s">
        <v>86</v>
      </c>
    </row>
    <row r="783" spans="1:6" x14ac:dyDescent="0.35">
      <c r="A783" t="s">
        <v>170</v>
      </c>
      <c r="B783">
        <v>1999</v>
      </c>
      <c r="C783">
        <v>16</v>
      </c>
      <c r="D783">
        <v>2</v>
      </c>
      <c r="E783" t="s">
        <v>84</v>
      </c>
    </row>
    <row r="784" spans="1:6" x14ac:dyDescent="0.35">
      <c r="A784" t="s">
        <v>613</v>
      </c>
      <c r="B784">
        <v>1999</v>
      </c>
      <c r="C784">
        <v>4</v>
      </c>
      <c r="D784">
        <v>0.67</v>
      </c>
      <c r="F784">
        <f>+(4*(2/3))/4</f>
        <v>0.66666666666666663</v>
      </c>
    </row>
    <row r="785" spans="1:8" x14ac:dyDescent="0.35">
      <c r="A785" t="s">
        <v>621</v>
      </c>
      <c r="B785">
        <v>1999</v>
      </c>
      <c r="C785">
        <v>15</v>
      </c>
      <c r="D785">
        <v>2</v>
      </c>
      <c r="E785" t="s">
        <v>86</v>
      </c>
    </row>
    <row r="786" spans="1:8" x14ac:dyDescent="0.35">
      <c r="A786" t="s">
        <v>169</v>
      </c>
      <c r="B786">
        <v>1999</v>
      </c>
      <c r="C786">
        <v>15</v>
      </c>
      <c r="D786">
        <v>2</v>
      </c>
      <c r="E786" t="s">
        <v>86</v>
      </c>
      <c r="H786" s="5"/>
    </row>
    <row r="787" spans="1:8" x14ac:dyDescent="0.35">
      <c r="A787" t="s">
        <v>365</v>
      </c>
      <c r="B787">
        <v>1999</v>
      </c>
      <c r="C787">
        <v>20</v>
      </c>
      <c r="D787">
        <v>2</v>
      </c>
      <c r="E787" t="s">
        <v>84</v>
      </c>
    </row>
    <row r="788" spans="1:8" x14ac:dyDescent="0.35">
      <c r="A788" s="18" t="s">
        <v>168</v>
      </c>
      <c r="B788">
        <v>1999</v>
      </c>
      <c r="C788">
        <v>7</v>
      </c>
      <c r="D788">
        <v>1.17</v>
      </c>
      <c r="E788" t="s">
        <v>96</v>
      </c>
      <c r="H788" s="5"/>
    </row>
    <row r="789" spans="1:8" x14ac:dyDescent="0.35">
      <c r="A789" t="s">
        <v>626</v>
      </c>
      <c r="B789">
        <v>1999</v>
      </c>
      <c r="C789">
        <v>16</v>
      </c>
      <c r="D789">
        <v>2</v>
      </c>
      <c r="E789" t="s">
        <v>86</v>
      </c>
      <c r="H789" s="5"/>
    </row>
    <row r="790" spans="1:8" x14ac:dyDescent="0.35">
      <c r="A790" s="20" t="s">
        <v>167</v>
      </c>
      <c r="B790">
        <v>1999</v>
      </c>
      <c r="C790">
        <v>2</v>
      </c>
      <c r="D790">
        <v>0</v>
      </c>
      <c r="E790" t="s">
        <v>166</v>
      </c>
    </row>
    <row r="791" spans="1:8" x14ac:dyDescent="0.35">
      <c r="A791" t="s">
        <v>165</v>
      </c>
      <c r="B791">
        <v>1999</v>
      </c>
      <c r="C791">
        <v>50</v>
      </c>
      <c r="D791">
        <v>8.33</v>
      </c>
    </row>
    <row r="792" spans="1:8" x14ac:dyDescent="0.35">
      <c r="A792" t="s">
        <v>164</v>
      </c>
      <c r="B792">
        <v>1999</v>
      </c>
      <c r="C792">
        <v>8</v>
      </c>
      <c r="D792">
        <v>1.33</v>
      </c>
      <c r="E792" t="s">
        <v>96</v>
      </c>
    </row>
    <row r="793" spans="1:8" x14ac:dyDescent="0.35">
      <c r="A793" t="s">
        <v>163</v>
      </c>
      <c r="B793">
        <v>1999</v>
      </c>
      <c r="C793">
        <v>6</v>
      </c>
      <c r="D793">
        <v>1</v>
      </c>
      <c r="E793" t="s">
        <v>96</v>
      </c>
    </row>
    <row r="794" spans="1:8" x14ac:dyDescent="0.35">
      <c r="A794" t="s">
        <v>162</v>
      </c>
      <c r="B794">
        <v>1999</v>
      </c>
      <c r="C794">
        <v>11</v>
      </c>
      <c r="D794">
        <v>1.83</v>
      </c>
      <c r="E794" t="s">
        <v>118</v>
      </c>
    </row>
    <row r="795" spans="1:8" x14ac:dyDescent="0.35">
      <c r="A795" t="s">
        <v>574</v>
      </c>
      <c r="B795">
        <v>1999</v>
      </c>
      <c r="C795">
        <v>5</v>
      </c>
      <c r="D795">
        <v>0.83</v>
      </c>
      <c r="E795" t="s">
        <v>96</v>
      </c>
    </row>
    <row r="796" spans="1:8" x14ac:dyDescent="0.35">
      <c r="A796" t="s">
        <v>575</v>
      </c>
      <c r="B796">
        <v>1999</v>
      </c>
      <c r="C796">
        <v>6</v>
      </c>
      <c r="D796">
        <v>1</v>
      </c>
      <c r="E796" t="s">
        <v>96</v>
      </c>
    </row>
    <row r="797" spans="1:8" x14ac:dyDescent="0.35">
      <c r="A797" t="s">
        <v>576</v>
      </c>
      <c r="B797">
        <v>1999</v>
      </c>
      <c r="C797">
        <v>12</v>
      </c>
      <c r="D797">
        <v>2</v>
      </c>
      <c r="E797" t="s">
        <v>86</v>
      </c>
    </row>
    <row r="798" spans="1:8" x14ac:dyDescent="0.35">
      <c r="A798" t="s">
        <v>672</v>
      </c>
      <c r="B798">
        <v>1999</v>
      </c>
      <c r="C798">
        <v>6</v>
      </c>
      <c r="D798">
        <v>1</v>
      </c>
      <c r="E798" t="s">
        <v>96</v>
      </c>
    </row>
    <row r="799" spans="1:8" x14ac:dyDescent="0.35">
      <c r="A799" t="s">
        <v>673</v>
      </c>
      <c r="B799">
        <v>1999</v>
      </c>
      <c r="C799">
        <v>6</v>
      </c>
      <c r="D799">
        <v>1</v>
      </c>
      <c r="E799" t="s">
        <v>96</v>
      </c>
    </row>
    <row r="800" spans="1:8" x14ac:dyDescent="0.35">
      <c r="A800" s="19" t="s">
        <v>715</v>
      </c>
      <c r="B800">
        <v>1999</v>
      </c>
      <c r="C800">
        <v>10.5</v>
      </c>
      <c r="D800">
        <v>0</v>
      </c>
      <c r="E800" t="s">
        <v>710</v>
      </c>
    </row>
    <row r="801" spans="1:6" x14ac:dyDescent="0.35">
      <c r="A801" t="s">
        <v>732</v>
      </c>
      <c r="B801">
        <v>1999</v>
      </c>
      <c r="C801">
        <v>17</v>
      </c>
      <c r="D801">
        <v>2</v>
      </c>
      <c r="E801" t="s">
        <v>86</v>
      </c>
    </row>
    <row r="802" spans="1:6" x14ac:dyDescent="0.35">
      <c r="A802" s="19" t="s">
        <v>745</v>
      </c>
      <c r="B802">
        <v>1999</v>
      </c>
      <c r="C802">
        <v>20</v>
      </c>
      <c r="D802">
        <v>0</v>
      </c>
      <c r="E802" t="s">
        <v>744</v>
      </c>
      <c r="F802" s="5"/>
    </row>
    <row r="803" spans="1:6" x14ac:dyDescent="0.35">
      <c r="A803" t="s">
        <v>783</v>
      </c>
      <c r="B803">
        <v>1999</v>
      </c>
      <c r="C803">
        <v>12</v>
      </c>
      <c r="D803">
        <v>2</v>
      </c>
      <c r="E803" t="s">
        <v>79</v>
      </c>
    </row>
    <row r="804" spans="1:6" x14ac:dyDescent="0.35">
      <c r="A804" t="s">
        <v>793</v>
      </c>
      <c r="B804">
        <v>1999</v>
      </c>
      <c r="C804">
        <v>4</v>
      </c>
      <c r="D804">
        <v>0.67</v>
      </c>
      <c r="E804" t="s">
        <v>96</v>
      </c>
      <c r="F804">
        <f>(4*(2/3))/4</f>
        <v>0.66666666666666663</v>
      </c>
    </row>
    <row r="805" spans="1:6" x14ac:dyDescent="0.35">
      <c r="A805" t="s">
        <v>794</v>
      </c>
      <c r="B805">
        <v>1999</v>
      </c>
      <c r="C805">
        <v>8</v>
      </c>
      <c r="D805">
        <v>1.33</v>
      </c>
      <c r="E805" t="s">
        <v>86</v>
      </c>
      <c r="F805">
        <f>(8*(2/3))/4</f>
        <v>1.3333333333333333</v>
      </c>
    </row>
    <row r="806" spans="1:6" x14ac:dyDescent="0.35">
      <c r="A806" t="s">
        <v>843</v>
      </c>
      <c r="B806">
        <v>1999</v>
      </c>
      <c r="C806">
        <v>24</v>
      </c>
      <c r="D806">
        <v>2</v>
      </c>
      <c r="E806" t="s">
        <v>84</v>
      </c>
    </row>
    <row r="807" spans="1:6" x14ac:dyDescent="0.35">
      <c r="A807" t="s">
        <v>844</v>
      </c>
      <c r="B807">
        <v>1999</v>
      </c>
      <c r="C807">
        <v>24</v>
      </c>
      <c r="D807">
        <v>2</v>
      </c>
      <c r="E807" t="s">
        <v>84</v>
      </c>
    </row>
    <row r="808" spans="1:6" x14ac:dyDescent="0.35">
      <c r="A808" s="18" t="s">
        <v>168</v>
      </c>
      <c r="B808">
        <v>1999</v>
      </c>
      <c r="C808">
        <v>21</v>
      </c>
      <c r="D808">
        <v>2</v>
      </c>
      <c r="E808" t="s">
        <v>96</v>
      </c>
    </row>
    <row r="809" spans="1:6" x14ac:dyDescent="0.35">
      <c r="A809" t="s">
        <v>356</v>
      </c>
      <c r="B809">
        <v>1999</v>
      </c>
      <c r="C809">
        <v>12</v>
      </c>
      <c r="D809">
        <v>2</v>
      </c>
      <c r="E809" t="s">
        <v>86</v>
      </c>
    </row>
    <row r="810" spans="1:6" x14ac:dyDescent="0.35">
      <c r="A810" t="s">
        <v>854</v>
      </c>
      <c r="B810">
        <v>1999</v>
      </c>
      <c r="D810">
        <v>5</v>
      </c>
      <c r="E810" t="s">
        <v>855</v>
      </c>
    </row>
    <row r="811" spans="1:6" x14ac:dyDescent="0.35">
      <c r="A811" s="14" t="s">
        <v>936</v>
      </c>
      <c r="B811">
        <v>1999</v>
      </c>
      <c r="D811">
        <v>0</v>
      </c>
      <c r="E811" t="s">
        <v>565</v>
      </c>
    </row>
    <row r="812" spans="1:6" x14ac:dyDescent="0.35">
      <c r="A812" s="21" t="s">
        <v>937</v>
      </c>
      <c r="B812">
        <v>1999</v>
      </c>
      <c r="C812">
        <v>43</v>
      </c>
      <c r="D812">
        <v>2</v>
      </c>
      <c r="E812" t="s">
        <v>118</v>
      </c>
    </row>
    <row r="813" spans="1:6" x14ac:dyDescent="0.35">
      <c r="A813" t="s">
        <v>354</v>
      </c>
      <c r="B813">
        <v>1998</v>
      </c>
      <c r="C813">
        <v>20</v>
      </c>
      <c r="D813">
        <v>2</v>
      </c>
      <c r="E813" t="s">
        <v>86</v>
      </c>
    </row>
    <row r="814" spans="1:6" x14ac:dyDescent="0.35">
      <c r="A814" t="s">
        <v>161</v>
      </c>
      <c r="B814">
        <v>1998</v>
      </c>
      <c r="C814">
        <v>8</v>
      </c>
      <c r="D814">
        <v>1.33</v>
      </c>
      <c r="E814" t="s">
        <v>96</v>
      </c>
    </row>
    <row r="815" spans="1:6" x14ac:dyDescent="0.35">
      <c r="A815" t="s">
        <v>160</v>
      </c>
      <c r="B815">
        <v>1998</v>
      </c>
      <c r="C815">
        <v>8</v>
      </c>
      <c r="D815">
        <v>1.33</v>
      </c>
      <c r="E815" t="s">
        <v>96</v>
      </c>
    </row>
    <row r="816" spans="1:6" x14ac:dyDescent="0.35">
      <c r="A816" t="s">
        <v>159</v>
      </c>
      <c r="B816">
        <v>1998</v>
      </c>
      <c r="C816">
        <v>8</v>
      </c>
      <c r="D816">
        <v>1.33</v>
      </c>
      <c r="E816" t="s">
        <v>96</v>
      </c>
    </row>
    <row r="817" spans="1:6" x14ac:dyDescent="0.35">
      <c r="A817" t="s">
        <v>158</v>
      </c>
      <c r="B817">
        <v>1998</v>
      </c>
      <c r="C817">
        <v>30</v>
      </c>
      <c r="D817">
        <v>2</v>
      </c>
      <c r="E817" t="s">
        <v>118</v>
      </c>
    </row>
    <row r="818" spans="1:6" x14ac:dyDescent="0.35">
      <c r="A818" t="s">
        <v>157</v>
      </c>
      <c r="B818">
        <v>1998</v>
      </c>
      <c r="C818">
        <v>20</v>
      </c>
      <c r="D818">
        <v>2</v>
      </c>
      <c r="E818" t="s">
        <v>118</v>
      </c>
    </row>
    <row r="819" spans="1:6" x14ac:dyDescent="0.35">
      <c r="A819" s="5" t="s">
        <v>156</v>
      </c>
      <c r="B819">
        <v>1998</v>
      </c>
      <c r="C819">
        <v>21</v>
      </c>
      <c r="D819">
        <v>2</v>
      </c>
      <c r="E819" t="s">
        <v>118</v>
      </c>
    </row>
    <row r="820" spans="1:6" x14ac:dyDescent="0.35">
      <c r="A820" t="s">
        <v>614</v>
      </c>
      <c r="B820">
        <v>1998</v>
      </c>
      <c r="C820">
        <v>7</v>
      </c>
      <c r="D820">
        <v>1.17</v>
      </c>
      <c r="E820" t="s">
        <v>118</v>
      </c>
      <c r="F820">
        <f>+(7*(2/3))/4</f>
        <v>1.1666666666666665</v>
      </c>
    </row>
    <row r="821" spans="1:6" x14ac:dyDescent="0.35">
      <c r="A821" s="18" t="s">
        <v>155</v>
      </c>
      <c r="B821">
        <v>1998</v>
      </c>
      <c r="C821">
        <v>8</v>
      </c>
      <c r="D821">
        <v>1.33</v>
      </c>
      <c r="E821" t="s">
        <v>118</v>
      </c>
    </row>
    <row r="822" spans="1:6" x14ac:dyDescent="0.35">
      <c r="A822" t="s">
        <v>154</v>
      </c>
      <c r="B822">
        <v>1998</v>
      </c>
      <c r="C822">
        <v>7.5</v>
      </c>
      <c r="D822">
        <v>1.25</v>
      </c>
      <c r="E822" t="s">
        <v>118</v>
      </c>
    </row>
    <row r="823" spans="1:6" x14ac:dyDescent="0.35">
      <c r="A823" t="s">
        <v>153</v>
      </c>
      <c r="B823">
        <v>1998</v>
      </c>
      <c r="C823">
        <v>10.5</v>
      </c>
      <c r="D823">
        <v>1.75</v>
      </c>
      <c r="E823" t="s">
        <v>118</v>
      </c>
    </row>
    <row r="824" spans="1:6" x14ac:dyDescent="0.35">
      <c r="A824" t="s">
        <v>152</v>
      </c>
      <c r="B824">
        <v>1998</v>
      </c>
      <c r="C824">
        <v>10</v>
      </c>
      <c r="D824">
        <v>1.67</v>
      </c>
      <c r="E824" t="s">
        <v>86</v>
      </c>
    </row>
    <row r="825" spans="1:6" x14ac:dyDescent="0.35">
      <c r="A825" t="s">
        <v>151</v>
      </c>
      <c r="B825">
        <v>1998</v>
      </c>
      <c r="C825">
        <v>24</v>
      </c>
      <c r="D825">
        <v>2</v>
      </c>
      <c r="E825" t="s">
        <v>84</v>
      </c>
    </row>
    <row r="826" spans="1:6" x14ac:dyDescent="0.35">
      <c r="A826" s="19" t="s">
        <v>463</v>
      </c>
      <c r="B826">
        <v>1998</v>
      </c>
      <c r="D826">
        <v>0</v>
      </c>
      <c r="E826" t="s">
        <v>150</v>
      </c>
    </row>
    <row r="827" spans="1:6" x14ac:dyDescent="0.35">
      <c r="A827" t="s">
        <v>405</v>
      </c>
      <c r="B827">
        <v>1998</v>
      </c>
      <c r="C827">
        <v>40</v>
      </c>
      <c r="D827">
        <v>2</v>
      </c>
      <c r="E827" t="s">
        <v>99</v>
      </c>
    </row>
    <row r="828" spans="1:6" x14ac:dyDescent="0.35">
      <c r="A828" s="11" t="s">
        <v>461</v>
      </c>
      <c r="B828">
        <v>1998</v>
      </c>
      <c r="C828">
        <v>0</v>
      </c>
      <c r="D828">
        <v>0</v>
      </c>
      <c r="E828" t="s">
        <v>150</v>
      </c>
    </row>
    <row r="829" spans="1:6" x14ac:dyDescent="0.35">
      <c r="A829" t="s">
        <v>660</v>
      </c>
      <c r="B829">
        <v>1998</v>
      </c>
      <c r="C829">
        <v>42</v>
      </c>
      <c r="D829">
        <v>4</v>
      </c>
      <c r="E829" t="s">
        <v>661</v>
      </c>
    </row>
    <row r="830" spans="1:6" x14ac:dyDescent="0.35">
      <c r="A830" t="s">
        <v>662</v>
      </c>
      <c r="B830">
        <v>1998</v>
      </c>
      <c r="C830">
        <v>42</v>
      </c>
      <c r="D830">
        <v>2</v>
      </c>
      <c r="E830" t="s">
        <v>109</v>
      </c>
    </row>
    <row r="831" spans="1:6" x14ac:dyDescent="0.35">
      <c r="A831" t="s">
        <v>671</v>
      </c>
      <c r="B831">
        <v>1998</v>
      </c>
      <c r="C831">
        <v>9</v>
      </c>
      <c r="D831">
        <v>1.5</v>
      </c>
      <c r="E831" t="s">
        <v>96</v>
      </c>
      <c r="F831">
        <f>+(9*(2/3))/4</f>
        <v>1.5</v>
      </c>
    </row>
    <row r="832" spans="1:6" x14ac:dyDescent="0.35">
      <c r="A832" t="s">
        <v>683</v>
      </c>
      <c r="B832">
        <v>1998</v>
      </c>
      <c r="C832">
        <v>18</v>
      </c>
      <c r="D832">
        <v>2</v>
      </c>
      <c r="E832" t="s">
        <v>118</v>
      </c>
    </row>
    <row r="833" spans="1:11" x14ac:dyDescent="0.35">
      <c r="A833" t="s">
        <v>686</v>
      </c>
      <c r="B833">
        <v>1998</v>
      </c>
      <c r="C833">
        <v>5</v>
      </c>
      <c r="D833">
        <v>0.83</v>
      </c>
      <c r="E833" t="s">
        <v>96</v>
      </c>
      <c r="F833">
        <f>+(5*(2/3))/4</f>
        <v>0.83333333333333326</v>
      </c>
    </row>
    <row r="834" spans="1:11" x14ac:dyDescent="0.35">
      <c r="A834" t="s">
        <v>687</v>
      </c>
      <c r="B834">
        <v>1998</v>
      </c>
      <c r="C834">
        <v>14</v>
      </c>
      <c r="D834">
        <v>2</v>
      </c>
      <c r="E834" t="s">
        <v>96</v>
      </c>
    </row>
    <row r="835" spans="1:11" x14ac:dyDescent="0.35">
      <c r="A835" t="s">
        <v>787</v>
      </c>
      <c r="B835">
        <v>1998</v>
      </c>
      <c r="C835">
        <v>8</v>
      </c>
      <c r="D835">
        <v>1.33</v>
      </c>
      <c r="E835" t="s">
        <v>86</v>
      </c>
      <c r="F835">
        <f>+(8*(2/3))/4</f>
        <v>1.3333333333333333</v>
      </c>
    </row>
    <row r="836" spans="1:11" x14ac:dyDescent="0.35">
      <c r="A836" t="s">
        <v>788</v>
      </c>
      <c r="B836">
        <v>1998</v>
      </c>
      <c r="C836">
        <v>4</v>
      </c>
      <c r="D836">
        <v>0.67</v>
      </c>
      <c r="E836" t="s">
        <v>96</v>
      </c>
      <c r="F836">
        <f>+(4*(2/3))/4</f>
        <v>0.66666666666666663</v>
      </c>
    </row>
    <row r="837" spans="1:11" x14ac:dyDescent="0.35">
      <c r="A837" t="s">
        <v>534</v>
      </c>
      <c r="B837">
        <v>1998</v>
      </c>
      <c r="C837">
        <v>6</v>
      </c>
      <c r="D837">
        <v>1</v>
      </c>
      <c r="E837" t="s">
        <v>96</v>
      </c>
    </row>
    <row r="838" spans="1:11" x14ac:dyDescent="0.35">
      <c r="A838" t="s">
        <v>354</v>
      </c>
      <c r="B838">
        <v>1998</v>
      </c>
      <c r="C838">
        <v>20</v>
      </c>
      <c r="D838">
        <v>2</v>
      </c>
      <c r="E838" t="s">
        <v>86</v>
      </c>
    </row>
    <row r="839" spans="1:11" x14ac:dyDescent="0.35">
      <c r="A839" t="s">
        <v>845</v>
      </c>
      <c r="B839">
        <v>1998</v>
      </c>
      <c r="C839">
        <v>6</v>
      </c>
      <c r="D839">
        <v>1</v>
      </c>
      <c r="E839" t="s">
        <v>96</v>
      </c>
    </row>
    <row r="840" spans="1:11" x14ac:dyDescent="0.35">
      <c r="A840" t="s">
        <v>852</v>
      </c>
      <c r="B840">
        <v>1998</v>
      </c>
      <c r="D840">
        <v>5</v>
      </c>
      <c r="E840" t="s">
        <v>853</v>
      </c>
      <c r="K840" t="s">
        <v>770</v>
      </c>
    </row>
    <row r="841" spans="1:11" x14ac:dyDescent="0.35">
      <c r="A841" s="21" t="s">
        <v>937</v>
      </c>
      <c r="B841">
        <v>1998</v>
      </c>
      <c r="C841">
        <v>45</v>
      </c>
      <c r="D841">
        <v>2</v>
      </c>
      <c r="E841" t="s">
        <v>118</v>
      </c>
      <c r="K841" t="s">
        <v>770</v>
      </c>
    </row>
    <row r="842" spans="1:11" x14ac:dyDescent="0.35">
      <c r="A842" s="22" t="s">
        <v>1066</v>
      </c>
      <c r="B842">
        <v>1998</v>
      </c>
      <c r="C842">
        <v>40</v>
      </c>
      <c r="D842">
        <v>2</v>
      </c>
      <c r="E842" t="s">
        <v>79</v>
      </c>
    </row>
    <row r="843" spans="1:11" x14ac:dyDescent="0.35">
      <c r="A843" s="22" t="s">
        <v>1067</v>
      </c>
      <c r="B843">
        <v>1998</v>
      </c>
      <c r="C843">
        <v>40</v>
      </c>
      <c r="D843">
        <v>2</v>
      </c>
      <c r="E843" t="s">
        <v>79</v>
      </c>
    </row>
    <row r="844" spans="1:11" x14ac:dyDescent="0.35">
      <c r="A844" t="s">
        <v>149</v>
      </c>
      <c r="B844">
        <v>1997</v>
      </c>
      <c r="C844">
        <v>21</v>
      </c>
      <c r="D844">
        <v>2</v>
      </c>
      <c r="E844" t="s">
        <v>118</v>
      </c>
    </row>
    <row r="845" spans="1:11" x14ac:dyDescent="0.35">
      <c r="A845" t="s">
        <v>148</v>
      </c>
      <c r="B845">
        <v>1997</v>
      </c>
      <c r="C845">
        <v>8</v>
      </c>
      <c r="D845">
        <v>1.33</v>
      </c>
      <c r="E845" t="s">
        <v>96</v>
      </c>
    </row>
    <row r="846" spans="1:11" x14ac:dyDescent="0.35">
      <c r="A846" t="s">
        <v>147</v>
      </c>
      <c r="B846">
        <v>1997</v>
      </c>
      <c r="C846">
        <v>24</v>
      </c>
      <c r="D846">
        <v>2</v>
      </c>
      <c r="E846" t="s">
        <v>84</v>
      </c>
    </row>
    <row r="847" spans="1:11" x14ac:dyDescent="0.35">
      <c r="A847" t="s">
        <v>146</v>
      </c>
      <c r="B847">
        <v>1997</v>
      </c>
      <c r="C847">
        <v>24</v>
      </c>
      <c r="D847">
        <v>2</v>
      </c>
      <c r="E847" t="s">
        <v>84</v>
      </c>
    </row>
    <row r="848" spans="1:11" x14ac:dyDescent="0.35">
      <c r="A848" t="s">
        <v>145</v>
      </c>
      <c r="B848">
        <v>1997</v>
      </c>
      <c r="C848">
        <v>5</v>
      </c>
      <c r="D848">
        <v>0.83</v>
      </c>
      <c r="E848" t="s">
        <v>96</v>
      </c>
    </row>
    <row r="849" spans="1:8" x14ac:dyDescent="0.35">
      <c r="A849" t="s">
        <v>144</v>
      </c>
      <c r="B849">
        <v>1997</v>
      </c>
      <c r="C849">
        <v>14</v>
      </c>
      <c r="D849">
        <v>2</v>
      </c>
      <c r="E849" t="s">
        <v>86</v>
      </c>
    </row>
    <row r="850" spans="1:8" x14ac:dyDescent="0.35">
      <c r="A850" t="s">
        <v>20</v>
      </c>
      <c r="B850">
        <v>1997</v>
      </c>
      <c r="C850">
        <v>24</v>
      </c>
      <c r="D850">
        <v>2</v>
      </c>
      <c r="E850" t="s">
        <v>99</v>
      </c>
    </row>
    <row r="851" spans="1:8" x14ac:dyDescent="0.35">
      <c r="A851" t="s">
        <v>143</v>
      </c>
      <c r="B851">
        <v>1997</v>
      </c>
      <c r="C851">
        <v>12</v>
      </c>
      <c r="D851">
        <v>2</v>
      </c>
      <c r="E851" t="s">
        <v>86</v>
      </c>
    </row>
    <row r="852" spans="1:8" x14ac:dyDescent="0.35">
      <c r="A852" s="11" t="s">
        <v>368</v>
      </c>
      <c r="B852">
        <v>1997</v>
      </c>
      <c r="C852">
        <v>0</v>
      </c>
      <c r="D852">
        <v>0</v>
      </c>
      <c r="E852" t="s">
        <v>150</v>
      </c>
    </row>
    <row r="853" spans="1:8" x14ac:dyDescent="0.35">
      <c r="A853" t="s">
        <v>577</v>
      </c>
      <c r="B853">
        <v>1997</v>
      </c>
      <c r="C853">
        <v>18</v>
      </c>
      <c r="D853">
        <v>2</v>
      </c>
      <c r="E853" t="s">
        <v>86</v>
      </c>
      <c r="G853" s="5"/>
    </row>
    <row r="854" spans="1:8" x14ac:dyDescent="0.35">
      <c r="A854" t="s">
        <v>578</v>
      </c>
      <c r="B854">
        <v>1997</v>
      </c>
      <c r="C854">
        <v>21</v>
      </c>
      <c r="D854">
        <v>2</v>
      </c>
      <c r="E854" t="s">
        <v>86</v>
      </c>
    </row>
    <row r="855" spans="1:8" x14ac:dyDescent="0.35">
      <c r="A855" t="s">
        <v>579</v>
      </c>
      <c r="B855">
        <v>1997</v>
      </c>
      <c r="C855">
        <v>20</v>
      </c>
      <c r="D855">
        <v>2</v>
      </c>
      <c r="E855" t="s">
        <v>118</v>
      </c>
      <c r="G855" s="5"/>
    </row>
    <row r="856" spans="1:8" x14ac:dyDescent="0.35">
      <c r="A856" t="s">
        <v>580</v>
      </c>
      <c r="B856">
        <v>1997</v>
      </c>
      <c r="C856">
        <v>25</v>
      </c>
      <c r="D856">
        <v>2</v>
      </c>
      <c r="E856" t="s">
        <v>118</v>
      </c>
      <c r="G856" s="5"/>
    </row>
    <row r="857" spans="1:8" x14ac:dyDescent="0.35">
      <c r="A857" t="s">
        <v>581</v>
      </c>
      <c r="B857">
        <v>1997</v>
      </c>
      <c r="C857">
        <v>8</v>
      </c>
      <c r="D857">
        <v>1.33</v>
      </c>
      <c r="E857" t="s">
        <v>582</v>
      </c>
    </row>
    <row r="858" spans="1:8" x14ac:dyDescent="0.35">
      <c r="A858" t="s">
        <v>651</v>
      </c>
      <c r="B858">
        <v>1997</v>
      </c>
      <c r="C858">
        <v>60</v>
      </c>
      <c r="D858">
        <v>10</v>
      </c>
      <c r="F858">
        <f>+(60*(2/3))/4</f>
        <v>10</v>
      </c>
    </row>
    <row r="859" spans="1:8" x14ac:dyDescent="0.35">
      <c r="A859" t="s">
        <v>657</v>
      </c>
      <c r="B859">
        <v>1997</v>
      </c>
      <c r="C859">
        <v>40</v>
      </c>
      <c r="D859">
        <v>2</v>
      </c>
      <c r="E859" t="s">
        <v>99</v>
      </c>
    </row>
    <row r="860" spans="1:8" x14ac:dyDescent="0.35">
      <c r="A860" t="s">
        <v>658</v>
      </c>
      <c r="B860">
        <v>1997</v>
      </c>
      <c r="C860">
        <v>8</v>
      </c>
      <c r="D860">
        <v>1</v>
      </c>
      <c r="E860" t="s">
        <v>96</v>
      </c>
    </row>
    <row r="861" spans="1:8" x14ac:dyDescent="0.35">
      <c r="A861" t="s">
        <v>659</v>
      </c>
      <c r="B861">
        <v>1997</v>
      </c>
      <c r="C861">
        <v>9</v>
      </c>
      <c r="D861">
        <v>1.5</v>
      </c>
      <c r="F861">
        <f>+(9*(2/3))/4</f>
        <v>1.5</v>
      </c>
    </row>
    <row r="862" spans="1:8" x14ac:dyDescent="0.35">
      <c r="A862" t="s">
        <v>670</v>
      </c>
      <c r="B862">
        <v>1997</v>
      </c>
      <c r="C862">
        <v>7</v>
      </c>
      <c r="D862">
        <v>1.17</v>
      </c>
      <c r="E862" t="s">
        <v>96</v>
      </c>
    </row>
    <row r="863" spans="1:8" x14ac:dyDescent="0.35">
      <c r="A863" t="s">
        <v>682</v>
      </c>
      <c r="B863">
        <v>1997</v>
      </c>
      <c r="C863">
        <v>21</v>
      </c>
      <c r="D863">
        <v>2</v>
      </c>
      <c r="E863" t="s">
        <v>84</v>
      </c>
    </row>
    <row r="864" spans="1:8" x14ac:dyDescent="0.35">
      <c r="A864" t="s">
        <v>739</v>
      </c>
      <c r="B864">
        <v>1997</v>
      </c>
      <c r="C864">
        <v>21</v>
      </c>
      <c r="D864">
        <v>2</v>
      </c>
      <c r="E864" t="s">
        <v>79</v>
      </c>
      <c r="H864" t="s">
        <v>738</v>
      </c>
    </row>
    <row r="865" spans="1:8" x14ac:dyDescent="0.35">
      <c r="A865" t="s">
        <v>740</v>
      </c>
      <c r="B865">
        <v>1997</v>
      </c>
      <c r="C865">
        <v>21</v>
      </c>
      <c r="D865">
        <v>2</v>
      </c>
      <c r="E865" t="s">
        <v>79</v>
      </c>
      <c r="H865" t="s">
        <v>738</v>
      </c>
    </row>
    <row r="866" spans="1:8" x14ac:dyDescent="0.35">
      <c r="A866" t="s">
        <v>741</v>
      </c>
      <c r="B866">
        <v>1997</v>
      </c>
      <c r="C866">
        <v>21</v>
      </c>
      <c r="D866">
        <v>2</v>
      </c>
      <c r="E866" t="s">
        <v>79</v>
      </c>
      <c r="H866" t="s">
        <v>738</v>
      </c>
    </row>
    <row r="867" spans="1:8" x14ac:dyDescent="0.35">
      <c r="A867" s="11" t="s">
        <v>743</v>
      </c>
      <c r="B867">
        <v>1997</v>
      </c>
      <c r="C867">
        <v>80</v>
      </c>
      <c r="D867">
        <v>0</v>
      </c>
      <c r="E867" t="s">
        <v>744</v>
      </c>
    </row>
    <row r="868" spans="1:8" x14ac:dyDescent="0.35">
      <c r="A868" t="s">
        <v>820</v>
      </c>
      <c r="B868">
        <v>1997</v>
      </c>
      <c r="C868">
        <v>10</v>
      </c>
      <c r="D868">
        <v>1.67</v>
      </c>
      <c r="E868" t="s">
        <v>86</v>
      </c>
      <c r="F868">
        <v>1.6666666666666665</v>
      </c>
    </row>
    <row r="869" spans="1:8" x14ac:dyDescent="0.35">
      <c r="A869" t="s">
        <v>846</v>
      </c>
      <c r="B869">
        <v>1997</v>
      </c>
      <c r="C869">
        <v>8</v>
      </c>
      <c r="D869">
        <v>1.33</v>
      </c>
      <c r="E869" t="s">
        <v>96</v>
      </c>
      <c r="F869">
        <f>+(8*(2/3))/4</f>
        <v>1.3333333333333333</v>
      </c>
    </row>
    <row r="870" spans="1:8" x14ac:dyDescent="0.35">
      <c r="A870" s="14" t="s">
        <v>920</v>
      </c>
      <c r="B870">
        <v>1997</v>
      </c>
      <c r="E870" t="s">
        <v>342</v>
      </c>
    </row>
    <row r="871" spans="1:8" x14ac:dyDescent="0.35">
      <c r="A871" s="17" t="s">
        <v>938</v>
      </c>
      <c r="B871">
        <v>1997</v>
      </c>
      <c r="C871">
        <v>10</v>
      </c>
      <c r="D871">
        <v>0</v>
      </c>
      <c r="E871" t="s">
        <v>565</v>
      </c>
    </row>
    <row r="872" spans="1:8" x14ac:dyDescent="0.35">
      <c r="A872" t="s">
        <v>1062</v>
      </c>
      <c r="B872">
        <v>1997</v>
      </c>
      <c r="C872">
        <v>8</v>
      </c>
      <c r="D872">
        <v>1.33</v>
      </c>
      <c r="E872" t="s">
        <v>86</v>
      </c>
      <c r="F872">
        <f>+(8*(2/3))/4</f>
        <v>1.3333333333333333</v>
      </c>
    </row>
    <row r="873" spans="1:8" x14ac:dyDescent="0.35">
      <c r="A873" t="s">
        <v>142</v>
      </c>
      <c r="B873">
        <v>1996</v>
      </c>
      <c r="C873">
        <v>8</v>
      </c>
      <c r="D873">
        <v>1.33</v>
      </c>
      <c r="E873" t="s">
        <v>408</v>
      </c>
    </row>
    <row r="874" spans="1:8" x14ac:dyDescent="0.35">
      <c r="A874" t="s">
        <v>141</v>
      </c>
      <c r="B874">
        <v>1996</v>
      </c>
      <c r="C874">
        <v>28</v>
      </c>
      <c r="D874">
        <v>2</v>
      </c>
      <c r="E874" t="s">
        <v>118</v>
      </c>
    </row>
    <row r="875" spans="1:8" x14ac:dyDescent="0.35">
      <c r="A875" t="s">
        <v>140</v>
      </c>
      <c r="B875">
        <v>1996</v>
      </c>
      <c r="C875">
        <v>20</v>
      </c>
      <c r="D875">
        <v>3.33</v>
      </c>
      <c r="E875" t="s">
        <v>139</v>
      </c>
    </row>
    <row r="876" spans="1:8" x14ac:dyDescent="0.35">
      <c r="A876" t="s">
        <v>444</v>
      </c>
      <c r="B876">
        <v>1996</v>
      </c>
      <c r="C876">
        <v>30</v>
      </c>
      <c r="D876">
        <v>2</v>
      </c>
      <c r="E876" t="s">
        <v>118</v>
      </c>
    </row>
    <row r="877" spans="1:8" x14ac:dyDescent="0.35">
      <c r="A877" t="s">
        <v>583</v>
      </c>
      <c r="B877">
        <v>1996</v>
      </c>
      <c r="C877">
        <v>8</v>
      </c>
      <c r="D877">
        <v>1.33</v>
      </c>
      <c r="E877" t="s">
        <v>584</v>
      </c>
    </row>
    <row r="878" spans="1:8" x14ac:dyDescent="0.35">
      <c r="A878" t="s">
        <v>460</v>
      </c>
      <c r="B878">
        <v>1996</v>
      </c>
      <c r="C878">
        <v>12</v>
      </c>
      <c r="D878">
        <v>2</v>
      </c>
      <c r="E878" t="s">
        <v>86</v>
      </c>
    </row>
    <row r="879" spans="1:8" x14ac:dyDescent="0.35">
      <c r="A879" t="s">
        <v>20</v>
      </c>
      <c r="B879">
        <v>1996</v>
      </c>
      <c r="C879">
        <v>24</v>
      </c>
      <c r="D879">
        <v>4</v>
      </c>
      <c r="E879" t="s">
        <v>408</v>
      </c>
    </row>
    <row r="880" spans="1:8" x14ac:dyDescent="0.35">
      <c r="A880" t="s">
        <v>138</v>
      </c>
      <c r="B880">
        <v>1996</v>
      </c>
      <c r="C880">
        <v>12</v>
      </c>
      <c r="D880">
        <v>2</v>
      </c>
      <c r="E880" t="s">
        <v>86</v>
      </c>
    </row>
    <row r="881" spans="1:6" x14ac:dyDescent="0.35">
      <c r="A881" t="s">
        <v>137</v>
      </c>
      <c r="B881">
        <v>1996</v>
      </c>
      <c r="C881">
        <v>24</v>
      </c>
      <c r="D881">
        <v>2</v>
      </c>
      <c r="E881" t="s">
        <v>79</v>
      </c>
    </row>
    <row r="882" spans="1:6" x14ac:dyDescent="0.35">
      <c r="A882" t="s">
        <v>136</v>
      </c>
      <c r="B882">
        <v>1996</v>
      </c>
      <c r="C882">
        <v>7</v>
      </c>
      <c r="D882">
        <v>1</v>
      </c>
      <c r="E882" t="s">
        <v>96</v>
      </c>
    </row>
    <row r="883" spans="1:6" x14ac:dyDescent="0.35">
      <c r="A883" t="s">
        <v>135</v>
      </c>
      <c r="B883">
        <v>1996</v>
      </c>
      <c r="C883">
        <v>24</v>
      </c>
      <c r="D883">
        <v>2</v>
      </c>
      <c r="E883" t="s">
        <v>84</v>
      </c>
    </row>
    <row r="884" spans="1:6" x14ac:dyDescent="0.35">
      <c r="A884" t="s">
        <v>365</v>
      </c>
      <c r="B884">
        <v>1996</v>
      </c>
      <c r="C884">
        <v>22</v>
      </c>
      <c r="D884">
        <v>2</v>
      </c>
      <c r="E884" t="s">
        <v>84</v>
      </c>
    </row>
    <row r="885" spans="1:6" x14ac:dyDescent="0.35">
      <c r="A885" t="s">
        <v>134</v>
      </c>
      <c r="B885">
        <v>1996</v>
      </c>
      <c r="C885">
        <v>7.5</v>
      </c>
      <c r="D885">
        <v>1.25</v>
      </c>
      <c r="E885" t="s">
        <v>96</v>
      </c>
    </row>
    <row r="886" spans="1:6" x14ac:dyDescent="0.35">
      <c r="A886" t="s">
        <v>133</v>
      </c>
      <c r="B886">
        <v>1996</v>
      </c>
      <c r="C886">
        <v>30</v>
      </c>
      <c r="D886">
        <v>2</v>
      </c>
      <c r="E886" t="s">
        <v>118</v>
      </c>
    </row>
    <row r="887" spans="1:6" x14ac:dyDescent="0.35">
      <c r="A887" t="s">
        <v>132</v>
      </c>
      <c r="B887">
        <v>1996</v>
      </c>
      <c r="C887">
        <v>18</v>
      </c>
      <c r="D887">
        <v>2</v>
      </c>
      <c r="E887" t="s">
        <v>118</v>
      </c>
    </row>
    <row r="888" spans="1:6" x14ac:dyDescent="0.35">
      <c r="A888" t="s">
        <v>131</v>
      </c>
      <c r="B888">
        <v>1996</v>
      </c>
      <c r="C888">
        <v>20</v>
      </c>
      <c r="D888">
        <v>2</v>
      </c>
      <c r="E888" t="s">
        <v>84</v>
      </c>
    </row>
    <row r="889" spans="1:6" x14ac:dyDescent="0.35">
      <c r="A889" t="s">
        <v>445</v>
      </c>
      <c r="B889">
        <v>1996</v>
      </c>
      <c r="C889">
        <v>16</v>
      </c>
      <c r="D889">
        <v>2</v>
      </c>
      <c r="E889" t="s">
        <v>86</v>
      </c>
    </row>
    <row r="890" spans="1:6" x14ac:dyDescent="0.35">
      <c r="A890" t="s">
        <v>585</v>
      </c>
      <c r="B890">
        <v>1996</v>
      </c>
      <c r="C890">
        <v>24</v>
      </c>
      <c r="D890">
        <v>2</v>
      </c>
      <c r="E890" t="s">
        <v>86</v>
      </c>
    </row>
    <row r="891" spans="1:6" x14ac:dyDescent="0.35">
      <c r="A891" t="s">
        <v>586</v>
      </c>
      <c r="B891">
        <v>1996</v>
      </c>
      <c r="C891">
        <v>34</v>
      </c>
      <c r="D891">
        <v>2</v>
      </c>
      <c r="E891" t="s">
        <v>99</v>
      </c>
    </row>
    <row r="892" spans="1:6" x14ac:dyDescent="0.35">
      <c r="A892" t="s">
        <v>587</v>
      </c>
      <c r="B892">
        <v>1996</v>
      </c>
      <c r="C892">
        <v>20</v>
      </c>
      <c r="D892">
        <v>2</v>
      </c>
      <c r="E892" t="s">
        <v>84</v>
      </c>
    </row>
    <row r="893" spans="1:6" x14ac:dyDescent="0.35">
      <c r="A893" t="s">
        <v>588</v>
      </c>
      <c r="B893">
        <v>1996</v>
      </c>
      <c r="C893">
        <v>8</v>
      </c>
      <c r="D893">
        <v>1.33</v>
      </c>
      <c r="E893" t="s">
        <v>589</v>
      </c>
    </row>
    <row r="894" spans="1:6" x14ac:dyDescent="0.35">
      <c r="A894" t="s">
        <v>137</v>
      </c>
      <c r="B894">
        <v>1996</v>
      </c>
      <c r="C894">
        <v>36</v>
      </c>
      <c r="D894">
        <v>2</v>
      </c>
      <c r="E894" t="s">
        <v>79</v>
      </c>
    </row>
    <row r="895" spans="1:6" x14ac:dyDescent="0.35">
      <c r="A895" t="s">
        <v>656</v>
      </c>
      <c r="B895">
        <v>1996</v>
      </c>
      <c r="C895">
        <v>11</v>
      </c>
      <c r="D895">
        <v>1.83</v>
      </c>
      <c r="E895" t="s">
        <v>96</v>
      </c>
      <c r="F895">
        <f>+(11*(2/3))/4</f>
        <v>1.8333333333333333</v>
      </c>
    </row>
    <row r="896" spans="1:6" x14ac:dyDescent="0.35">
      <c r="A896" t="s">
        <v>680</v>
      </c>
      <c r="B896">
        <v>1996</v>
      </c>
      <c r="C896">
        <v>30</v>
      </c>
      <c r="D896">
        <v>5</v>
      </c>
      <c r="E896" t="s">
        <v>681</v>
      </c>
      <c r="F896">
        <f>+(30*(2/3))/4</f>
        <v>5</v>
      </c>
    </row>
    <row r="897" spans="1:8" x14ac:dyDescent="0.35">
      <c r="A897" s="19" t="s">
        <v>715</v>
      </c>
      <c r="B897">
        <v>1996</v>
      </c>
      <c r="C897">
        <v>10</v>
      </c>
      <c r="D897">
        <v>0</v>
      </c>
      <c r="E897" t="s">
        <v>710</v>
      </c>
    </row>
    <row r="898" spans="1:8" x14ac:dyDescent="0.35">
      <c r="A898" s="5" t="s">
        <v>716</v>
      </c>
      <c r="B898">
        <v>1996</v>
      </c>
      <c r="C898">
        <v>8</v>
      </c>
      <c r="D898">
        <v>1.33</v>
      </c>
      <c r="E898" t="s">
        <v>96</v>
      </c>
      <c r="F898">
        <f>+(8*(2/3))/4</f>
        <v>1.3333333333333333</v>
      </c>
    </row>
    <row r="899" spans="1:8" x14ac:dyDescent="0.35">
      <c r="A899" t="s">
        <v>737</v>
      </c>
      <c r="B899">
        <v>1996</v>
      </c>
      <c r="C899">
        <v>21</v>
      </c>
      <c r="D899">
        <v>2</v>
      </c>
      <c r="E899" t="s">
        <v>84</v>
      </c>
      <c r="H899" t="s">
        <v>738</v>
      </c>
    </row>
    <row r="900" spans="1:8" x14ac:dyDescent="0.35">
      <c r="A900" t="s">
        <v>141</v>
      </c>
      <c r="B900">
        <v>1996</v>
      </c>
      <c r="C900">
        <v>12</v>
      </c>
      <c r="D900">
        <v>2</v>
      </c>
      <c r="E900" t="s">
        <v>118</v>
      </c>
      <c r="H900" t="s">
        <v>742</v>
      </c>
    </row>
    <row r="901" spans="1:8" x14ac:dyDescent="0.35">
      <c r="A901" t="s">
        <v>819</v>
      </c>
      <c r="B901">
        <v>1996</v>
      </c>
      <c r="C901">
        <v>14</v>
      </c>
      <c r="D901">
        <v>2</v>
      </c>
      <c r="E901" t="s">
        <v>86</v>
      </c>
    </row>
    <row r="902" spans="1:8" x14ac:dyDescent="0.35">
      <c r="A902" t="s">
        <v>889</v>
      </c>
      <c r="B902">
        <v>1996</v>
      </c>
      <c r="C902">
        <v>14</v>
      </c>
      <c r="D902">
        <v>2</v>
      </c>
      <c r="E902" t="s">
        <v>86</v>
      </c>
    </row>
    <row r="903" spans="1:8" x14ac:dyDescent="0.35">
      <c r="A903" s="13" t="s">
        <v>921</v>
      </c>
      <c r="B903">
        <v>1996</v>
      </c>
      <c r="C903">
        <v>8</v>
      </c>
      <c r="D903">
        <v>1.33</v>
      </c>
      <c r="F903">
        <f>+(8*(2/3))/4</f>
        <v>1.3333333333333333</v>
      </c>
    </row>
    <row r="904" spans="1:8" x14ac:dyDescent="0.35">
      <c r="A904" s="13" t="s">
        <v>922</v>
      </c>
      <c r="B904">
        <v>1996</v>
      </c>
      <c r="C904">
        <v>11</v>
      </c>
      <c r="D904">
        <v>1.83</v>
      </c>
      <c r="F904">
        <f>+(11*(2/3))/4</f>
        <v>1.8333333333333333</v>
      </c>
    </row>
    <row r="905" spans="1:8" x14ac:dyDescent="0.35">
      <c r="A905" s="13" t="s">
        <v>923</v>
      </c>
      <c r="B905">
        <v>1996</v>
      </c>
      <c r="C905">
        <v>15</v>
      </c>
      <c r="D905">
        <v>2.5</v>
      </c>
      <c r="E905" t="s">
        <v>242</v>
      </c>
      <c r="F905">
        <f>+(15*(2/3))/4</f>
        <v>2.5</v>
      </c>
    </row>
    <row r="906" spans="1:8" x14ac:dyDescent="0.35">
      <c r="A906" t="s">
        <v>20</v>
      </c>
      <c r="B906">
        <v>1995</v>
      </c>
      <c r="C906">
        <v>21</v>
      </c>
      <c r="D906">
        <v>5</v>
      </c>
      <c r="E906" t="s">
        <v>408</v>
      </c>
    </row>
    <row r="907" spans="1:8" x14ac:dyDescent="0.35">
      <c r="A907" t="s">
        <v>357</v>
      </c>
      <c r="B907">
        <v>1995</v>
      </c>
      <c r="C907">
        <v>10</v>
      </c>
      <c r="D907">
        <v>1.67</v>
      </c>
      <c r="E907" t="s">
        <v>86</v>
      </c>
    </row>
    <row r="908" spans="1:8" x14ac:dyDescent="0.35">
      <c r="A908" t="s">
        <v>444</v>
      </c>
      <c r="B908">
        <v>1995</v>
      </c>
      <c r="C908">
        <v>30</v>
      </c>
      <c r="D908">
        <v>2</v>
      </c>
      <c r="E908" t="s">
        <v>118</v>
      </c>
    </row>
    <row r="909" spans="1:8" x14ac:dyDescent="0.35">
      <c r="A909" s="11" t="s">
        <v>130</v>
      </c>
      <c r="B909">
        <v>1995</v>
      </c>
      <c r="C909">
        <v>5</v>
      </c>
      <c r="D909">
        <v>0</v>
      </c>
      <c r="E909" t="s">
        <v>393</v>
      </c>
    </row>
    <row r="910" spans="1:8" x14ac:dyDescent="0.35">
      <c r="A910" t="s">
        <v>129</v>
      </c>
      <c r="B910">
        <v>1995</v>
      </c>
      <c r="C910">
        <v>30</v>
      </c>
      <c r="D910">
        <v>2</v>
      </c>
      <c r="E910" t="s">
        <v>79</v>
      </c>
    </row>
    <row r="911" spans="1:8" x14ac:dyDescent="0.35">
      <c r="A911" s="11" t="s">
        <v>128</v>
      </c>
      <c r="B911">
        <v>1995</v>
      </c>
      <c r="C911">
        <v>0</v>
      </c>
      <c r="D911">
        <v>0</v>
      </c>
      <c r="E911" t="s">
        <v>82</v>
      </c>
    </row>
    <row r="912" spans="1:8" x14ac:dyDescent="0.35">
      <c r="A912" t="s">
        <v>406</v>
      </c>
      <c r="B912">
        <v>1995</v>
      </c>
      <c r="C912">
        <v>15</v>
      </c>
      <c r="D912">
        <v>2.5</v>
      </c>
      <c r="E912" t="s">
        <v>407</v>
      </c>
    </row>
    <row r="913" spans="1:11" x14ac:dyDescent="0.35">
      <c r="A913" t="s">
        <v>446</v>
      </c>
      <c r="B913">
        <v>1995</v>
      </c>
      <c r="C913">
        <v>40</v>
      </c>
      <c r="D913">
        <v>6.67</v>
      </c>
      <c r="E913" t="s">
        <v>19</v>
      </c>
      <c r="J913" t="s">
        <v>840</v>
      </c>
    </row>
    <row r="914" spans="1:11" x14ac:dyDescent="0.35">
      <c r="A914" t="s">
        <v>447</v>
      </c>
      <c r="B914">
        <v>1995</v>
      </c>
      <c r="C914">
        <v>8</v>
      </c>
      <c r="D914">
        <v>1.33</v>
      </c>
      <c r="E914" t="s">
        <v>96</v>
      </c>
    </row>
    <row r="915" spans="1:11" x14ac:dyDescent="0.35">
      <c r="A915" t="s">
        <v>650</v>
      </c>
      <c r="B915">
        <v>1995</v>
      </c>
      <c r="C915">
        <v>60</v>
      </c>
      <c r="D915">
        <v>10</v>
      </c>
      <c r="F915">
        <f>+(60*(2/3))/4</f>
        <v>10</v>
      </c>
      <c r="J915" s="5"/>
      <c r="K915" s="5"/>
    </row>
    <row r="916" spans="1:11" x14ac:dyDescent="0.35">
      <c r="A916" t="s">
        <v>668</v>
      </c>
      <c r="B916">
        <v>1995</v>
      </c>
      <c r="C916">
        <v>20</v>
      </c>
      <c r="D916">
        <v>2</v>
      </c>
      <c r="E916" t="s">
        <v>84</v>
      </c>
    </row>
    <row r="917" spans="1:11" x14ac:dyDescent="0.35">
      <c r="A917" t="s">
        <v>669</v>
      </c>
      <c r="B917">
        <v>1995</v>
      </c>
      <c r="C917">
        <v>7</v>
      </c>
      <c r="D917">
        <v>1.17</v>
      </c>
      <c r="E917" t="s">
        <v>96</v>
      </c>
      <c r="F917">
        <f>+(7*(2/3))/4</f>
        <v>1.1666666666666665</v>
      </c>
    </row>
    <row r="918" spans="1:11" x14ac:dyDescent="0.35">
      <c r="A918" s="19" t="s">
        <v>714</v>
      </c>
      <c r="B918">
        <v>1995</v>
      </c>
      <c r="C918">
        <v>12</v>
      </c>
      <c r="D918">
        <v>0</v>
      </c>
      <c r="E918" t="s">
        <v>710</v>
      </c>
    </row>
    <row r="919" spans="1:11" x14ac:dyDescent="0.35">
      <c r="A919" t="s">
        <v>761</v>
      </c>
      <c r="B919">
        <v>1995</v>
      </c>
      <c r="C919">
        <v>12</v>
      </c>
      <c r="D919">
        <v>2</v>
      </c>
    </row>
    <row r="920" spans="1:11" x14ac:dyDescent="0.35">
      <c r="A920" s="13" t="s">
        <v>924</v>
      </c>
      <c r="B920">
        <v>1995</v>
      </c>
      <c r="C920">
        <v>80</v>
      </c>
      <c r="D920">
        <v>13.33</v>
      </c>
      <c r="E920" t="s">
        <v>925</v>
      </c>
      <c r="F920">
        <f>+(80*(2/3))/4</f>
        <v>13.333333333333332</v>
      </c>
    </row>
    <row r="921" spans="1:11" x14ac:dyDescent="0.35">
      <c r="A921" t="s">
        <v>1037</v>
      </c>
      <c r="B921">
        <v>1995</v>
      </c>
      <c r="C921">
        <v>35</v>
      </c>
      <c r="D921">
        <v>2</v>
      </c>
    </row>
    <row r="922" spans="1:11" x14ac:dyDescent="0.35">
      <c r="A922" t="s">
        <v>587</v>
      </c>
      <c r="B922">
        <v>1995</v>
      </c>
      <c r="C922">
        <v>30</v>
      </c>
      <c r="D922">
        <v>2</v>
      </c>
    </row>
    <row r="923" spans="1:11" x14ac:dyDescent="0.35">
      <c r="A923" t="s">
        <v>448</v>
      </c>
      <c r="B923">
        <v>1994</v>
      </c>
      <c r="C923">
        <v>40</v>
      </c>
      <c r="D923">
        <v>6.67</v>
      </c>
      <c r="E923" t="s">
        <v>19</v>
      </c>
    </row>
    <row r="924" spans="1:11" x14ac:dyDescent="0.35">
      <c r="A924" t="s">
        <v>370</v>
      </c>
      <c r="B924">
        <v>1994</v>
      </c>
      <c r="C924">
        <v>40</v>
      </c>
      <c r="D924">
        <v>2</v>
      </c>
      <c r="E924" t="s">
        <v>99</v>
      </c>
    </row>
    <row r="925" spans="1:11" x14ac:dyDescent="0.35">
      <c r="A925" s="11" t="s">
        <v>127</v>
      </c>
      <c r="B925">
        <v>1994</v>
      </c>
      <c r="C925">
        <v>35.369999999999997</v>
      </c>
      <c r="D925">
        <v>0</v>
      </c>
      <c r="E925" t="s">
        <v>150</v>
      </c>
    </row>
    <row r="926" spans="1:11" s="2" customFormat="1" x14ac:dyDescent="0.35">
      <c r="A926" s="11" t="s">
        <v>461</v>
      </c>
      <c r="B926">
        <v>1994</v>
      </c>
      <c r="C926">
        <v>0</v>
      </c>
      <c r="D926">
        <v>0</v>
      </c>
      <c r="E926" t="s">
        <v>150</v>
      </c>
      <c r="F926"/>
      <c r="G926"/>
      <c r="H926"/>
      <c r="I926"/>
      <c r="J926"/>
      <c r="K926"/>
    </row>
    <row r="927" spans="1:11" x14ac:dyDescent="0.35">
      <c r="A927" t="s">
        <v>126</v>
      </c>
      <c r="B927">
        <v>1994</v>
      </c>
      <c r="C927">
        <v>80</v>
      </c>
      <c r="D927">
        <v>4</v>
      </c>
      <c r="E927" t="s">
        <v>125</v>
      </c>
    </row>
    <row r="928" spans="1:11" x14ac:dyDescent="0.35">
      <c r="A928" t="s">
        <v>409</v>
      </c>
      <c r="B928">
        <v>1994</v>
      </c>
      <c r="C928">
        <v>48</v>
      </c>
      <c r="D928">
        <v>2</v>
      </c>
      <c r="E928" t="s">
        <v>99</v>
      </c>
    </row>
    <row r="929" spans="1:6" x14ac:dyDescent="0.35">
      <c r="A929" t="s">
        <v>590</v>
      </c>
      <c r="B929">
        <v>1994</v>
      </c>
      <c r="C929">
        <v>14</v>
      </c>
      <c r="D929">
        <v>2</v>
      </c>
      <c r="E929" t="s">
        <v>84</v>
      </c>
    </row>
    <row r="930" spans="1:6" x14ac:dyDescent="0.35">
      <c r="A930" t="s">
        <v>591</v>
      </c>
      <c r="B930">
        <v>1994</v>
      </c>
      <c r="C930">
        <v>16</v>
      </c>
      <c r="D930">
        <v>2</v>
      </c>
      <c r="E930" t="s">
        <v>86</v>
      </c>
    </row>
    <row r="931" spans="1:6" x14ac:dyDescent="0.35">
      <c r="A931" s="11" t="s">
        <v>648</v>
      </c>
      <c r="B931">
        <v>1994</v>
      </c>
      <c r="C931">
        <v>16</v>
      </c>
      <c r="D931">
        <v>0</v>
      </c>
      <c r="E931" t="s">
        <v>150</v>
      </c>
    </row>
    <row r="932" spans="1:6" x14ac:dyDescent="0.35">
      <c r="A932" t="s">
        <v>707</v>
      </c>
      <c r="B932">
        <v>1994</v>
      </c>
      <c r="C932">
        <v>13</v>
      </c>
      <c r="D932">
        <v>2</v>
      </c>
      <c r="E932" t="s">
        <v>86</v>
      </c>
    </row>
    <row r="933" spans="1:6" x14ac:dyDescent="0.35">
      <c r="A933" t="s">
        <v>871</v>
      </c>
      <c r="B933">
        <v>1994</v>
      </c>
      <c r="C933">
        <v>38</v>
      </c>
      <c r="D933">
        <v>4</v>
      </c>
      <c r="E933" t="s">
        <v>872</v>
      </c>
    </row>
    <row r="934" spans="1:6" x14ac:dyDescent="0.35">
      <c r="A934" t="s">
        <v>874</v>
      </c>
      <c r="B934">
        <v>1994</v>
      </c>
      <c r="C934">
        <v>45</v>
      </c>
      <c r="D934">
        <v>2</v>
      </c>
      <c r="E934" t="s">
        <v>118</v>
      </c>
    </row>
    <row r="935" spans="1:6" x14ac:dyDescent="0.35">
      <c r="A935" t="s">
        <v>875</v>
      </c>
      <c r="B935">
        <v>1994</v>
      </c>
      <c r="C935">
        <v>45</v>
      </c>
      <c r="D935">
        <v>2</v>
      </c>
      <c r="E935" t="s">
        <v>118</v>
      </c>
    </row>
    <row r="936" spans="1:6" x14ac:dyDescent="0.35">
      <c r="A936" t="s">
        <v>888</v>
      </c>
      <c r="B936">
        <v>1994</v>
      </c>
      <c r="C936">
        <v>40</v>
      </c>
      <c r="D936">
        <v>6.67</v>
      </c>
      <c r="E936" t="s">
        <v>19</v>
      </c>
      <c r="F936">
        <f>+(40*(2/3))/4</f>
        <v>6.6666666666666661</v>
      </c>
    </row>
    <row r="937" spans="1:6" x14ac:dyDescent="0.35">
      <c r="A937" t="s">
        <v>1148</v>
      </c>
      <c r="B937">
        <v>1994</v>
      </c>
      <c r="C937">
        <v>8</v>
      </c>
      <c r="D937">
        <v>1.33</v>
      </c>
      <c r="E937" t="s">
        <v>96</v>
      </c>
      <c r="F937">
        <f>+(8*(2/3))/4</f>
        <v>1.3333333333333333</v>
      </c>
    </row>
    <row r="938" spans="1:6" x14ac:dyDescent="0.35">
      <c r="A938" t="s">
        <v>449</v>
      </c>
      <c r="B938">
        <v>1993</v>
      </c>
      <c r="C938">
        <v>8</v>
      </c>
      <c r="D938">
        <v>1.33</v>
      </c>
      <c r="E938" t="s">
        <v>118</v>
      </c>
    </row>
    <row r="939" spans="1:6" x14ac:dyDescent="0.35">
      <c r="A939" t="s">
        <v>450</v>
      </c>
      <c r="B939">
        <v>1993</v>
      </c>
      <c r="C939">
        <v>8</v>
      </c>
      <c r="D939">
        <v>1.33</v>
      </c>
      <c r="E939" t="s">
        <v>118</v>
      </c>
    </row>
    <row r="940" spans="1:6" x14ac:dyDescent="0.35">
      <c r="A940" t="s">
        <v>371</v>
      </c>
      <c r="B940">
        <v>1993</v>
      </c>
      <c r="C940">
        <v>40</v>
      </c>
      <c r="D940">
        <v>2</v>
      </c>
      <c r="E940" t="s">
        <v>99</v>
      </c>
    </row>
    <row r="941" spans="1:6" x14ac:dyDescent="0.35">
      <c r="A941" t="s">
        <v>468</v>
      </c>
      <c r="B941">
        <v>1993</v>
      </c>
      <c r="D941">
        <v>7.5</v>
      </c>
      <c r="E941" t="s">
        <v>124</v>
      </c>
    </row>
    <row r="942" spans="1:6" x14ac:dyDescent="0.35">
      <c r="A942" t="s">
        <v>372</v>
      </c>
      <c r="B942">
        <v>1993</v>
      </c>
      <c r="D942">
        <v>2</v>
      </c>
      <c r="E942" t="s">
        <v>79</v>
      </c>
    </row>
    <row r="943" spans="1:6" x14ac:dyDescent="0.35">
      <c r="A943" t="s">
        <v>123</v>
      </c>
      <c r="B943">
        <v>1993</v>
      </c>
      <c r="C943">
        <v>40</v>
      </c>
      <c r="D943">
        <v>2</v>
      </c>
      <c r="E943" t="s">
        <v>90</v>
      </c>
    </row>
    <row r="944" spans="1:6" x14ac:dyDescent="0.35">
      <c r="A944" t="s">
        <v>592</v>
      </c>
      <c r="B944">
        <v>1993</v>
      </c>
      <c r="C944">
        <v>15</v>
      </c>
      <c r="D944">
        <v>2</v>
      </c>
      <c r="E944" t="s">
        <v>86</v>
      </c>
    </row>
    <row r="945" spans="1:6" x14ac:dyDescent="0.35">
      <c r="A945" s="18" t="s">
        <v>593</v>
      </c>
      <c r="B945">
        <v>1993</v>
      </c>
      <c r="C945">
        <v>24</v>
      </c>
      <c r="D945">
        <v>2</v>
      </c>
      <c r="E945" t="s">
        <v>118</v>
      </c>
    </row>
    <row r="946" spans="1:6" x14ac:dyDescent="0.35">
      <c r="A946" s="22" t="s">
        <v>594</v>
      </c>
      <c r="B946">
        <v>1993</v>
      </c>
      <c r="C946">
        <v>24</v>
      </c>
      <c r="D946">
        <v>2</v>
      </c>
      <c r="E946" t="s">
        <v>118</v>
      </c>
    </row>
    <row r="947" spans="1:6" x14ac:dyDescent="0.35">
      <c r="A947" t="s">
        <v>653</v>
      </c>
      <c r="B947">
        <v>1993</v>
      </c>
      <c r="C947">
        <v>40</v>
      </c>
      <c r="D947">
        <v>2</v>
      </c>
      <c r="E947" t="s">
        <v>99</v>
      </c>
    </row>
    <row r="948" spans="1:6" x14ac:dyDescent="0.35">
      <c r="A948" t="s">
        <v>654</v>
      </c>
      <c r="B948">
        <v>1993</v>
      </c>
      <c r="C948">
        <v>16</v>
      </c>
      <c r="D948">
        <v>2</v>
      </c>
      <c r="E948" t="s">
        <v>86</v>
      </c>
    </row>
    <row r="949" spans="1:6" x14ac:dyDescent="0.35">
      <c r="A949" t="s">
        <v>655</v>
      </c>
      <c r="B949">
        <v>1993</v>
      </c>
      <c r="C949">
        <v>8</v>
      </c>
      <c r="D949">
        <v>1</v>
      </c>
      <c r="E949" t="s">
        <v>96</v>
      </c>
    </row>
    <row r="950" spans="1:6" x14ac:dyDescent="0.35">
      <c r="A950" t="s">
        <v>667</v>
      </c>
      <c r="B950">
        <v>1993</v>
      </c>
      <c r="C950">
        <v>16</v>
      </c>
      <c r="D950">
        <v>2</v>
      </c>
      <c r="E950" t="s">
        <v>118</v>
      </c>
    </row>
    <row r="951" spans="1:6" x14ac:dyDescent="0.35">
      <c r="A951" t="s">
        <v>775</v>
      </c>
      <c r="B951">
        <v>1993</v>
      </c>
      <c r="C951">
        <v>48</v>
      </c>
      <c r="D951">
        <v>2</v>
      </c>
      <c r="E951" t="s">
        <v>776</v>
      </c>
    </row>
    <row r="952" spans="1:6" x14ac:dyDescent="0.35">
      <c r="A952" t="s">
        <v>818</v>
      </c>
      <c r="B952">
        <v>1993</v>
      </c>
      <c r="C952">
        <v>8</v>
      </c>
      <c r="D952">
        <v>1.33</v>
      </c>
      <c r="F952">
        <v>1.3333333333333333</v>
      </c>
    </row>
    <row r="953" spans="1:6" x14ac:dyDescent="0.35">
      <c r="A953" t="s">
        <v>869</v>
      </c>
      <c r="B953">
        <v>1993</v>
      </c>
      <c r="C953">
        <v>16</v>
      </c>
      <c r="D953">
        <v>2</v>
      </c>
      <c r="E953" t="s">
        <v>86</v>
      </c>
    </row>
    <row r="954" spans="1:6" x14ac:dyDescent="0.35">
      <c r="A954" t="s">
        <v>873</v>
      </c>
      <c r="B954">
        <v>1993</v>
      </c>
      <c r="C954">
        <v>45</v>
      </c>
      <c r="D954">
        <v>2</v>
      </c>
      <c r="E954" t="s">
        <v>118</v>
      </c>
    </row>
    <row r="955" spans="1:6" x14ac:dyDescent="0.35">
      <c r="A955" s="13" t="s">
        <v>989</v>
      </c>
      <c r="B955">
        <v>1993</v>
      </c>
      <c r="C955">
        <v>23</v>
      </c>
      <c r="D955">
        <v>3.83</v>
      </c>
      <c r="E955" t="s">
        <v>990</v>
      </c>
      <c r="F955">
        <f>(23*(2/3))/4</f>
        <v>3.833333333333333</v>
      </c>
    </row>
    <row r="956" spans="1:6" x14ac:dyDescent="0.35">
      <c r="A956" t="s">
        <v>451</v>
      </c>
      <c r="B956">
        <v>1992</v>
      </c>
      <c r="C956">
        <v>12</v>
      </c>
      <c r="D956">
        <v>2</v>
      </c>
      <c r="E956" t="s">
        <v>86</v>
      </c>
    </row>
    <row r="957" spans="1:6" x14ac:dyDescent="0.35">
      <c r="A957" t="s">
        <v>677</v>
      </c>
      <c r="B957">
        <v>1992</v>
      </c>
      <c r="C957">
        <v>40</v>
      </c>
      <c r="D957">
        <v>2</v>
      </c>
      <c r="E957" t="s">
        <v>489</v>
      </c>
    </row>
    <row r="958" spans="1:6" x14ac:dyDescent="0.35">
      <c r="A958" t="s">
        <v>595</v>
      </c>
      <c r="B958">
        <v>1992</v>
      </c>
      <c r="C958">
        <v>45</v>
      </c>
      <c r="D958">
        <v>4</v>
      </c>
      <c r="E958" t="s">
        <v>596</v>
      </c>
    </row>
    <row r="959" spans="1:6" x14ac:dyDescent="0.35">
      <c r="A959" t="s">
        <v>122</v>
      </c>
      <c r="B959">
        <v>1992</v>
      </c>
      <c r="C959">
        <v>31</v>
      </c>
      <c r="D959">
        <v>2</v>
      </c>
      <c r="E959" t="s">
        <v>121</v>
      </c>
    </row>
    <row r="960" spans="1:6" x14ac:dyDescent="0.35">
      <c r="A960" t="s">
        <v>120</v>
      </c>
      <c r="B960">
        <v>1992</v>
      </c>
      <c r="C960">
        <v>40</v>
      </c>
      <c r="D960">
        <v>2</v>
      </c>
      <c r="E960" t="s">
        <v>99</v>
      </c>
    </row>
    <row r="961" spans="1:5" x14ac:dyDescent="0.35">
      <c r="A961" t="s">
        <v>119</v>
      </c>
      <c r="B961">
        <v>1992</v>
      </c>
      <c r="C961">
        <v>16</v>
      </c>
      <c r="D961">
        <v>2</v>
      </c>
      <c r="E961" t="s">
        <v>118</v>
      </c>
    </row>
    <row r="962" spans="1:5" x14ac:dyDescent="0.35">
      <c r="A962" s="19" t="s">
        <v>462</v>
      </c>
      <c r="B962">
        <v>1992</v>
      </c>
      <c r="D962">
        <v>0</v>
      </c>
      <c r="E962" t="s">
        <v>117</v>
      </c>
    </row>
    <row r="963" spans="1:5" x14ac:dyDescent="0.35">
      <c r="A963" s="11" t="s">
        <v>116</v>
      </c>
      <c r="B963">
        <v>1992</v>
      </c>
      <c r="C963">
        <v>61</v>
      </c>
      <c r="D963">
        <v>0</v>
      </c>
      <c r="E963" t="s">
        <v>117</v>
      </c>
    </row>
    <row r="964" spans="1:5" x14ac:dyDescent="0.35">
      <c r="A964" t="s">
        <v>119</v>
      </c>
      <c r="B964">
        <v>1992</v>
      </c>
      <c r="C964">
        <v>16</v>
      </c>
      <c r="D964">
        <v>2</v>
      </c>
      <c r="E964" t="s">
        <v>118</v>
      </c>
    </row>
    <row r="965" spans="1:5" x14ac:dyDescent="0.35">
      <c r="A965" s="11" t="s">
        <v>646</v>
      </c>
      <c r="B965">
        <v>1992</v>
      </c>
      <c r="C965">
        <v>94</v>
      </c>
      <c r="D965">
        <v>0</v>
      </c>
      <c r="E965" t="s">
        <v>150</v>
      </c>
    </row>
    <row r="966" spans="1:5" x14ac:dyDescent="0.35">
      <c r="A966" s="11" t="s">
        <v>647</v>
      </c>
      <c r="B966">
        <v>1992</v>
      </c>
      <c r="C966">
        <v>16</v>
      </c>
      <c r="D966">
        <v>0</v>
      </c>
      <c r="E966" t="s">
        <v>150</v>
      </c>
    </row>
    <row r="967" spans="1:5" x14ac:dyDescent="0.35">
      <c r="A967" s="11" t="s">
        <v>649</v>
      </c>
      <c r="B967">
        <v>1992</v>
      </c>
      <c r="C967">
        <v>8</v>
      </c>
      <c r="D967">
        <v>0</v>
      </c>
      <c r="E967" t="s">
        <v>150</v>
      </c>
    </row>
    <row r="968" spans="1:5" x14ac:dyDescent="0.35">
      <c r="A968" t="s">
        <v>870</v>
      </c>
      <c r="B968">
        <v>1992</v>
      </c>
      <c r="C968">
        <v>45</v>
      </c>
      <c r="D968">
        <v>2</v>
      </c>
      <c r="E968" t="s">
        <v>118</v>
      </c>
    </row>
    <row r="969" spans="1:5" x14ac:dyDescent="0.35">
      <c r="A969" t="s">
        <v>13</v>
      </c>
      <c r="B969">
        <v>1991</v>
      </c>
      <c r="C969">
        <v>175</v>
      </c>
      <c r="D969">
        <v>29.17</v>
      </c>
      <c r="E969" t="s">
        <v>455</v>
      </c>
    </row>
    <row r="970" spans="1:5" x14ac:dyDescent="0.35">
      <c r="A970" t="s">
        <v>452</v>
      </c>
      <c r="B970">
        <v>1991</v>
      </c>
      <c r="C970">
        <v>8</v>
      </c>
      <c r="D970">
        <v>1.33</v>
      </c>
      <c r="E970" t="s">
        <v>96</v>
      </c>
    </row>
    <row r="971" spans="1:5" x14ac:dyDescent="0.35">
      <c r="A971" t="s">
        <v>388</v>
      </c>
      <c r="B971">
        <v>1991</v>
      </c>
      <c r="C971">
        <v>22</v>
      </c>
      <c r="D971">
        <v>2</v>
      </c>
      <c r="E971" t="s">
        <v>84</v>
      </c>
    </row>
    <row r="972" spans="1:5" x14ac:dyDescent="0.35">
      <c r="A972" t="s">
        <v>597</v>
      </c>
      <c r="B972">
        <v>1991</v>
      </c>
      <c r="C972">
        <v>40</v>
      </c>
      <c r="D972">
        <v>2</v>
      </c>
      <c r="E972" t="s">
        <v>109</v>
      </c>
    </row>
    <row r="973" spans="1:5" x14ac:dyDescent="0.35">
      <c r="A973" t="s">
        <v>366</v>
      </c>
      <c r="B973">
        <v>1991</v>
      </c>
      <c r="C973">
        <v>8</v>
      </c>
      <c r="D973">
        <v>1.33</v>
      </c>
      <c r="E973" t="s">
        <v>96</v>
      </c>
    </row>
    <row r="974" spans="1:5" x14ac:dyDescent="0.35">
      <c r="A974" t="s">
        <v>453</v>
      </c>
      <c r="B974">
        <v>1991</v>
      </c>
      <c r="C974">
        <v>45</v>
      </c>
      <c r="D974">
        <v>7.5</v>
      </c>
      <c r="E974" t="s">
        <v>18</v>
      </c>
    </row>
    <row r="975" spans="1:5" x14ac:dyDescent="0.35">
      <c r="A975" s="11" t="s">
        <v>115</v>
      </c>
      <c r="B975">
        <v>1991</v>
      </c>
      <c r="C975">
        <v>9.5</v>
      </c>
      <c r="D975">
        <v>0</v>
      </c>
      <c r="E975" t="s">
        <v>454</v>
      </c>
    </row>
    <row r="976" spans="1:5" x14ac:dyDescent="0.35">
      <c r="A976" t="s">
        <v>114</v>
      </c>
      <c r="B976">
        <v>1991</v>
      </c>
      <c r="C976">
        <v>20</v>
      </c>
      <c r="D976">
        <v>2</v>
      </c>
      <c r="E976" t="s">
        <v>84</v>
      </c>
    </row>
    <row r="977" spans="1:7" x14ac:dyDescent="0.35">
      <c r="A977" t="s">
        <v>456</v>
      </c>
      <c r="B977">
        <v>1991</v>
      </c>
      <c r="C977">
        <v>40</v>
      </c>
      <c r="D977">
        <v>4</v>
      </c>
      <c r="E977" t="s">
        <v>113</v>
      </c>
    </row>
    <row r="978" spans="1:7" x14ac:dyDescent="0.35">
      <c r="A978" t="s">
        <v>112</v>
      </c>
      <c r="B978">
        <v>1991</v>
      </c>
      <c r="C978">
        <v>39</v>
      </c>
      <c r="D978">
        <v>2</v>
      </c>
      <c r="E978" t="s">
        <v>606</v>
      </c>
    </row>
    <row r="979" spans="1:7" x14ac:dyDescent="0.35">
      <c r="A979" t="s">
        <v>598</v>
      </c>
      <c r="B979">
        <v>1991</v>
      </c>
      <c r="C979">
        <v>32</v>
      </c>
      <c r="D979">
        <v>5.33</v>
      </c>
      <c r="E979" t="s">
        <v>599</v>
      </c>
    </row>
    <row r="980" spans="1:7" x14ac:dyDescent="0.35">
      <c r="A980" t="s">
        <v>666</v>
      </c>
      <c r="B980">
        <v>1991</v>
      </c>
      <c r="C980">
        <v>30</v>
      </c>
      <c r="D980">
        <v>4</v>
      </c>
      <c r="E980" t="s">
        <v>596</v>
      </c>
    </row>
    <row r="981" spans="1:7" x14ac:dyDescent="0.35">
      <c r="A981" t="s">
        <v>817</v>
      </c>
      <c r="B981">
        <v>1991</v>
      </c>
      <c r="C981">
        <v>18</v>
      </c>
      <c r="D981">
        <v>2</v>
      </c>
      <c r="E981" t="s">
        <v>84</v>
      </c>
    </row>
    <row r="982" spans="1:7" x14ac:dyDescent="0.35">
      <c r="A982" s="11" t="s">
        <v>876</v>
      </c>
      <c r="B982">
        <v>1991</v>
      </c>
      <c r="C982">
        <v>8</v>
      </c>
      <c r="D982">
        <v>0</v>
      </c>
      <c r="E982" t="s">
        <v>86</v>
      </c>
      <c r="G982" t="s">
        <v>744</v>
      </c>
    </row>
    <row r="983" spans="1:7" x14ac:dyDescent="0.35">
      <c r="A983" s="13" t="s">
        <v>926</v>
      </c>
      <c r="B983">
        <v>1991</v>
      </c>
      <c r="C983">
        <v>17</v>
      </c>
      <c r="D983">
        <v>2</v>
      </c>
    </row>
    <row r="984" spans="1:7" x14ac:dyDescent="0.35">
      <c r="A984" t="s">
        <v>1063</v>
      </c>
      <c r="B984">
        <v>1991</v>
      </c>
      <c r="C984">
        <v>32</v>
      </c>
      <c r="D984">
        <v>2</v>
      </c>
      <c r="E984" t="s">
        <v>84</v>
      </c>
    </row>
    <row r="985" spans="1:7" x14ac:dyDescent="0.35">
      <c r="A985" t="s">
        <v>1064</v>
      </c>
      <c r="B985">
        <v>1991</v>
      </c>
      <c r="C985">
        <v>24</v>
      </c>
      <c r="D985">
        <v>0</v>
      </c>
      <c r="E985" t="s">
        <v>86</v>
      </c>
      <c r="G985" t="s">
        <v>1065</v>
      </c>
    </row>
    <row r="986" spans="1:7" x14ac:dyDescent="0.35">
      <c r="A986" t="s">
        <v>615</v>
      </c>
      <c r="B986">
        <v>1990</v>
      </c>
      <c r="C986">
        <v>12</v>
      </c>
      <c r="D986">
        <v>2</v>
      </c>
      <c r="E986" t="s">
        <v>96</v>
      </c>
    </row>
    <row r="987" spans="1:7" x14ac:dyDescent="0.35">
      <c r="A987" s="11" t="s">
        <v>111</v>
      </c>
      <c r="B987">
        <v>1990</v>
      </c>
      <c r="C987">
        <v>14</v>
      </c>
      <c r="D987">
        <v>0</v>
      </c>
      <c r="E987" t="s">
        <v>886</v>
      </c>
    </row>
    <row r="988" spans="1:7" x14ac:dyDescent="0.35">
      <c r="A988" t="s">
        <v>110</v>
      </c>
      <c r="B988">
        <v>1990</v>
      </c>
      <c r="C988">
        <v>70</v>
      </c>
      <c r="D988">
        <v>2</v>
      </c>
      <c r="E988" t="s">
        <v>109</v>
      </c>
    </row>
    <row r="989" spans="1:7" x14ac:dyDescent="0.35">
      <c r="A989" t="s">
        <v>108</v>
      </c>
      <c r="B989">
        <v>1990</v>
      </c>
      <c r="C989">
        <v>8</v>
      </c>
      <c r="D989">
        <v>1.33</v>
      </c>
      <c r="E989" t="s">
        <v>96</v>
      </c>
    </row>
    <row r="990" spans="1:7" x14ac:dyDescent="0.35">
      <c r="A990" t="s">
        <v>631</v>
      </c>
      <c r="B990">
        <v>1990</v>
      </c>
      <c r="C990">
        <f>31.5+40</f>
        <v>71.5</v>
      </c>
      <c r="D990">
        <v>11.9</v>
      </c>
      <c r="E990" t="s">
        <v>632</v>
      </c>
      <c r="F990">
        <f>+(71.5*(2/3))/4</f>
        <v>11.916666666666666</v>
      </c>
    </row>
    <row r="991" spans="1:7" x14ac:dyDescent="0.35">
      <c r="A991" t="s">
        <v>163</v>
      </c>
      <c r="B991">
        <v>1990</v>
      </c>
      <c r="C991">
        <v>6</v>
      </c>
      <c r="D991">
        <v>1</v>
      </c>
      <c r="E991" t="s">
        <v>96</v>
      </c>
    </row>
    <row r="992" spans="1:7" x14ac:dyDescent="0.35">
      <c r="A992" t="s">
        <v>604</v>
      </c>
      <c r="B992">
        <v>1990</v>
      </c>
      <c r="C992">
        <v>22</v>
      </c>
      <c r="D992">
        <v>2</v>
      </c>
      <c r="E992" t="s">
        <v>79</v>
      </c>
    </row>
    <row r="993" spans="1:6" x14ac:dyDescent="0.35">
      <c r="A993" t="s">
        <v>451</v>
      </c>
      <c r="B993">
        <v>1990</v>
      </c>
      <c r="C993">
        <v>12</v>
      </c>
      <c r="D993">
        <v>2</v>
      </c>
      <c r="E993" t="s">
        <v>86</v>
      </c>
    </row>
    <row r="994" spans="1:6" x14ac:dyDescent="0.35">
      <c r="A994" t="s">
        <v>351</v>
      </c>
      <c r="B994">
        <v>1989</v>
      </c>
      <c r="C994">
        <v>20</v>
      </c>
      <c r="D994">
        <v>2</v>
      </c>
      <c r="E994" t="s">
        <v>84</v>
      </c>
    </row>
    <row r="995" spans="1:6" x14ac:dyDescent="0.35">
      <c r="A995" t="s">
        <v>107</v>
      </c>
      <c r="B995">
        <v>1989</v>
      </c>
      <c r="C995">
        <v>64</v>
      </c>
      <c r="D995">
        <v>4</v>
      </c>
      <c r="E995" t="s">
        <v>410</v>
      </c>
    </row>
    <row r="996" spans="1:6" x14ac:dyDescent="0.35">
      <c r="A996" t="s">
        <v>352</v>
      </c>
      <c r="B996">
        <v>1989</v>
      </c>
      <c r="C996">
        <v>8</v>
      </c>
      <c r="D996">
        <v>1.33</v>
      </c>
      <c r="E996" t="s">
        <v>86</v>
      </c>
    </row>
    <row r="997" spans="1:6" x14ac:dyDescent="0.35">
      <c r="A997" t="s">
        <v>106</v>
      </c>
      <c r="B997">
        <v>1989</v>
      </c>
      <c r="C997">
        <v>8</v>
      </c>
      <c r="D997">
        <v>1.33</v>
      </c>
      <c r="E997" t="s">
        <v>96</v>
      </c>
    </row>
    <row r="998" spans="1:6" x14ac:dyDescent="0.35">
      <c r="A998" t="s">
        <v>353</v>
      </c>
      <c r="B998">
        <v>1989</v>
      </c>
      <c r="C998">
        <v>7</v>
      </c>
      <c r="D998">
        <v>1.17</v>
      </c>
      <c r="E998" t="s">
        <v>96</v>
      </c>
    </row>
    <row r="999" spans="1:6" x14ac:dyDescent="0.35">
      <c r="A999" t="s">
        <v>105</v>
      </c>
      <c r="B999">
        <v>1989</v>
      </c>
      <c r="C999">
        <v>24</v>
      </c>
      <c r="D999">
        <v>2</v>
      </c>
      <c r="E999" t="s">
        <v>84</v>
      </c>
    </row>
    <row r="1000" spans="1:6" x14ac:dyDescent="0.35">
      <c r="A1000" t="s">
        <v>104</v>
      </c>
      <c r="B1000">
        <v>1989</v>
      </c>
      <c r="C1000">
        <v>36</v>
      </c>
      <c r="D1000">
        <v>2</v>
      </c>
      <c r="E1000" t="s">
        <v>99</v>
      </c>
    </row>
    <row r="1001" spans="1:6" x14ac:dyDescent="0.35">
      <c r="A1001" t="s">
        <v>600</v>
      </c>
      <c r="B1001">
        <v>1989</v>
      </c>
      <c r="C1001">
        <v>30</v>
      </c>
      <c r="D1001">
        <v>2</v>
      </c>
      <c r="E1001" t="s">
        <v>99</v>
      </c>
    </row>
    <row r="1002" spans="1:6" x14ac:dyDescent="0.35">
      <c r="A1002" t="s">
        <v>601</v>
      </c>
      <c r="B1002">
        <v>1989</v>
      </c>
      <c r="C1002">
        <v>24</v>
      </c>
      <c r="D1002">
        <v>2</v>
      </c>
      <c r="E1002" t="s">
        <v>84</v>
      </c>
    </row>
    <row r="1003" spans="1:6" x14ac:dyDescent="0.35">
      <c r="A1003" t="s">
        <v>602</v>
      </c>
      <c r="B1003">
        <v>1989</v>
      </c>
      <c r="C1003">
        <v>24</v>
      </c>
      <c r="D1003">
        <v>2</v>
      </c>
      <c r="E1003" t="s">
        <v>84</v>
      </c>
    </row>
    <row r="1004" spans="1:6" x14ac:dyDescent="0.35">
      <c r="A1004" t="s">
        <v>353</v>
      </c>
      <c r="B1004">
        <v>1989</v>
      </c>
      <c r="C1004">
        <v>7</v>
      </c>
      <c r="D1004">
        <v>1.17</v>
      </c>
      <c r="E1004" t="s">
        <v>96</v>
      </c>
    </row>
    <row r="1005" spans="1:6" x14ac:dyDescent="0.35">
      <c r="A1005" t="s">
        <v>627</v>
      </c>
      <c r="B1005">
        <v>1989</v>
      </c>
      <c r="C1005">
        <v>45</v>
      </c>
      <c r="D1005">
        <v>7.5</v>
      </c>
      <c r="E1005" t="s">
        <v>628</v>
      </c>
      <c r="F1005">
        <f>+(45*(2/3))/4</f>
        <v>7.5</v>
      </c>
    </row>
    <row r="1006" spans="1:6" x14ac:dyDescent="0.35">
      <c r="A1006" t="s">
        <v>629</v>
      </c>
      <c r="B1006">
        <v>1989</v>
      </c>
      <c r="C1006">
        <v>40</v>
      </c>
      <c r="D1006">
        <v>4</v>
      </c>
      <c r="E1006" t="s">
        <v>630</v>
      </c>
    </row>
    <row r="1007" spans="1:6" x14ac:dyDescent="0.35">
      <c r="A1007" t="s">
        <v>604</v>
      </c>
      <c r="B1007">
        <v>1989</v>
      </c>
      <c r="C1007">
        <v>17</v>
      </c>
      <c r="D1007">
        <v>2</v>
      </c>
      <c r="E1007" t="s">
        <v>84</v>
      </c>
    </row>
    <row r="1008" spans="1:6" x14ac:dyDescent="0.35">
      <c r="A1008" t="s">
        <v>107</v>
      </c>
      <c r="B1008">
        <v>1989</v>
      </c>
      <c r="C1008">
        <v>64</v>
      </c>
      <c r="D1008">
        <v>4</v>
      </c>
      <c r="E1008" t="s">
        <v>410</v>
      </c>
    </row>
    <row r="1009" spans="1:5" x14ac:dyDescent="0.35">
      <c r="A1009" t="s">
        <v>367</v>
      </c>
      <c r="B1009">
        <v>1988</v>
      </c>
      <c r="C1009">
        <v>40</v>
      </c>
      <c r="D1009">
        <v>2</v>
      </c>
      <c r="E1009" t="s">
        <v>99</v>
      </c>
    </row>
    <row r="1010" spans="1:5" x14ac:dyDescent="0.35">
      <c r="A1010" t="s">
        <v>103</v>
      </c>
      <c r="B1010">
        <v>1988</v>
      </c>
      <c r="C1010">
        <v>30</v>
      </c>
      <c r="D1010">
        <v>2</v>
      </c>
      <c r="E1010" t="s">
        <v>79</v>
      </c>
    </row>
    <row r="1011" spans="1:5" x14ac:dyDescent="0.35">
      <c r="A1011" t="s">
        <v>102</v>
      </c>
      <c r="B1011">
        <v>1988</v>
      </c>
      <c r="D1011">
        <v>7.5</v>
      </c>
      <c r="E1011" t="s">
        <v>101</v>
      </c>
    </row>
    <row r="1012" spans="1:5" x14ac:dyDescent="0.35">
      <c r="A1012" t="s">
        <v>100</v>
      </c>
      <c r="B1012">
        <v>1988</v>
      </c>
      <c r="C1012">
        <v>42</v>
      </c>
      <c r="D1012">
        <v>2</v>
      </c>
      <c r="E1012" t="s">
        <v>99</v>
      </c>
    </row>
    <row r="1013" spans="1:5" x14ac:dyDescent="0.35">
      <c r="A1013" t="s">
        <v>98</v>
      </c>
      <c r="B1013">
        <v>1988</v>
      </c>
      <c r="C1013">
        <v>25</v>
      </c>
      <c r="D1013">
        <v>2</v>
      </c>
      <c r="E1013" t="s">
        <v>84</v>
      </c>
    </row>
    <row r="1014" spans="1:5" x14ac:dyDescent="0.35">
      <c r="A1014" t="s">
        <v>97</v>
      </c>
      <c r="B1014">
        <v>1988</v>
      </c>
      <c r="C1014">
        <v>8</v>
      </c>
      <c r="D1014">
        <v>1.33</v>
      </c>
      <c r="E1014" t="s">
        <v>96</v>
      </c>
    </row>
    <row r="1015" spans="1:5" x14ac:dyDescent="0.35">
      <c r="A1015" t="s">
        <v>603</v>
      </c>
      <c r="B1015">
        <v>1988</v>
      </c>
      <c r="C1015">
        <v>160</v>
      </c>
      <c r="D1015">
        <v>8</v>
      </c>
      <c r="E1015" t="s">
        <v>542</v>
      </c>
    </row>
    <row r="1016" spans="1:5" x14ac:dyDescent="0.35">
      <c r="A1016" t="s">
        <v>604</v>
      </c>
      <c r="B1016">
        <v>1988</v>
      </c>
      <c r="C1016">
        <v>22</v>
      </c>
      <c r="D1016">
        <v>2</v>
      </c>
      <c r="E1016" t="s">
        <v>79</v>
      </c>
    </row>
    <row r="1017" spans="1:5" x14ac:dyDescent="0.35">
      <c r="A1017" s="11" t="s">
        <v>768</v>
      </c>
      <c r="B1017">
        <v>1988</v>
      </c>
      <c r="C1017">
        <v>40</v>
      </c>
      <c r="D1017">
        <v>0</v>
      </c>
      <c r="E1017" t="s">
        <v>769</v>
      </c>
    </row>
    <row r="1018" spans="1:5" x14ac:dyDescent="0.35">
      <c r="A1018" t="s">
        <v>856</v>
      </c>
      <c r="B1018">
        <v>1988</v>
      </c>
      <c r="C1018">
        <v>18</v>
      </c>
      <c r="D1018">
        <v>2</v>
      </c>
      <c r="E1018" t="s">
        <v>86</v>
      </c>
    </row>
    <row r="1019" spans="1:5" x14ac:dyDescent="0.35">
      <c r="A1019" t="s">
        <v>95</v>
      </c>
      <c r="B1019">
        <v>1987</v>
      </c>
      <c r="C1019">
        <v>36</v>
      </c>
      <c r="D1019">
        <v>2</v>
      </c>
      <c r="E1019" t="s">
        <v>99</v>
      </c>
    </row>
    <row r="1020" spans="1:5" x14ac:dyDescent="0.35">
      <c r="A1020" t="s">
        <v>94</v>
      </c>
      <c r="B1020">
        <v>1987</v>
      </c>
      <c r="C1020">
        <v>40</v>
      </c>
      <c r="D1020">
        <v>2</v>
      </c>
      <c r="E1020" t="s">
        <v>99</v>
      </c>
    </row>
    <row r="1021" spans="1:5" x14ac:dyDescent="0.35">
      <c r="A1021" t="s">
        <v>13</v>
      </c>
      <c r="B1021">
        <v>1987</v>
      </c>
      <c r="C1021">
        <v>17</v>
      </c>
      <c r="D1021">
        <v>2</v>
      </c>
      <c r="E1021" t="s">
        <v>84</v>
      </c>
    </row>
    <row r="1022" spans="1:5" x14ac:dyDescent="0.35">
      <c r="A1022" t="s">
        <v>93</v>
      </c>
      <c r="B1022">
        <v>1987</v>
      </c>
      <c r="C1022">
        <v>11</v>
      </c>
      <c r="D1022">
        <v>1.83</v>
      </c>
      <c r="E1022" t="s">
        <v>86</v>
      </c>
    </row>
    <row r="1023" spans="1:5" x14ac:dyDescent="0.35">
      <c r="A1023" t="s">
        <v>92</v>
      </c>
      <c r="B1023">
        <v>1987</v>
      </c>
      <c r="C1023">
        <v>15</v>
      </c>
      <c r="D1023">
        <v>2</v>
      </c>
      <c r="E1023" t="s">
        <v>84</v>
      </c>
    </row>
    <row r="1024" spans="1:5" x14ac:dyDescent="0.35">
      <c r="A1024" t="s">
        <v>91</v>
      </c>
      <c r="B1024">
        <v>1986</v>
      </c>
      <c r="C1024">
        <v>18</v>
      </c>
      <c r="D1024">
        <v>2</v>
      </c>
      <c r="E1024" t="s">
        <v>90</v>
      </c>
    </row>
    <row r="1025" spans="1:10" x14ac:dyDescent="0.35">
      <c r="A1025" t="s">
        <v>89</v>
      </c>
      <c r="B1025">
        <v>1986</v>
      </c>
      <c r="C1025">
        <v>18</v>
      </c>
      <c r="D1025">
        <v>2</v>
      </c>
      <c r="E1025" t="s">
        <v>84</v>
      </c>
      <c r="J1025" t="s">
        <v>860</v>
      </c>
    </row>
    <row r="1026" spans="1:10" x14ac:dyDescent="0.35">
      <c r="A1026" t="s">
        <v>605</v>
      </c>
      <c r="B1026">
        <v>1986</v>
      </c>
      <c r="C1026">
        <v>34</v>
      </c>
      <c r="D1026">
        <v>2</v>
      </c>
      <c r="E1026" t="s">
        <v>99</v>
      </c>
    </row>
    <row r="1027" spans="1:10" x14ac:dyDescent="0.35">
      <c r="A1027" t="s">
        <v>616</v>
      </c>
      <c r="B1027">
        <v>1985</v>
      </c>
      <c r="C1027">
        <v>35</v>
      </c>
      <c r="D1027">
        <v>2</v>
      </c>
      <c r="E1027" t="s">
        <v>99</v>
      </c>
    </row>
    <row r="1028" spans="1:10" x14ac:dyDescent="0.35">
      <c r="A1028" t="s">
        <v>88</v>
      </c>
      <c r="B1028">
        <v>1985</v>
      </c>
      <c r="C1028">
        <v>12</v>
      </c>
      <c r="D1028">
        <v>2</v>
      </c>
      <c r="E1028" t="s">
        <v>86</v>
      </c>
    </row>
    <row r="1029" spans="1:10" x14ac:dyDescent="0.35">
      <c r="A1029" t="s">
        <v>87</v>
      </c>
      <c r="B1029">
        <v>1985</v>
      </c>
      <c r="C1029">
        <v>12</v>
      </c>
      <c r="D1029">
        <v>2</v>
      </c>
      <c r="E1029" t="s">
        <v>86</v>
      </c>
    </row>
    <row r="1030" spans="1:10" x14ac:dyDescent="0.35">
      <c r="A1030" t="s">
        <v>778</v>
      </c>
      <c r="B1030">
        <v>1985</v>
      </c>
      <c r="C1030">
        <v>35</v>
      </c>
      <c r="D1030">
        <v>2</v>
      </c>
      <c r="E1030" t="s">
        <v>776</v>
      </c>
    </row>
    <row r="1031" spans="1:10" x14ac:dyDescent="0.35">
      <c r="A1031" s="22" t="s">
        <v>1068</v>
      </c>
      <c r="B1031">
        <v>1985</v>
      </c>
      <c r="C1031">
        <v>40</v>
      </c>
      <c r="D1031">
        <v>2</v>
      </c>
      <c r="E1031" t="s">
        <v>79</v>
      </c>
    </row>
    <row r="1032" spans="1:10" x14ac:dyDescent="0.35">
      <c r="A1032" t="s">
        <v>16</v>
      </c>
      <c r="B1032">
        <v>1984</v>
      </c>
      <c r="C1032">
        <v>32</v>
      </c>
      <c r="D1032">
        <v>5.33</v>
      </c>
      <c r="E1032" t="s">
        <v>411</v>
      </c>
    </row>
    <row r="1033" spans="1:10" x14ac:dyDescent="0.35">
      <c r="A1033" t="s">
        <v>85</v>
      </c>
      <c r="B1033">
        <v>1984</v>
      </c>
      <c r="C1033">
        <v>20</v>
      </c>
      <c r="D1033">
        <v>2</v>
      </c>
      <c r="E1033" t="s">
        <v>84</v>
      </c>
    </row>
    <row r="1034" spans="1:10" x14ac:dyDescent="0.35">
      <c r="A1034" s="11" t="s">
        <v>83</v>
      </c>
      <c r="B1034">
        <v>1984</v>
      </c>
      <c r="C1034">
        <v>0</v>
      </c>
      <c r="D1034">
        <v>0</v>
      </c>
      <c r="E1034" t="s">
        <v>82</v>
      </c>
    </row>
    <row r="1035" spans="1:10" x14ac:dyDescent="0.35">
      <c r="A1035" t="s">
        <v>457</v>
      </c>
      <c r="B1035">
        <v>1983</v>
      </c>
      <c r="C1035">
        <v>140</v>
      </c>
      <c r="D1035">
        <v>23.33</v>
      </c>
      <c r="E1035" t="s">
        <v>81</v>
      </c>
    </row>
    <row r="1036" spans="1:10" x14ac:dyDescent="0.35">
      <c r="A1036" t="s">
        <v>80</v>
      </c>
      <c r="B1036">
        <v>1982</v>
      </c>
      <c r="C1036">
        <v>25</v>
      </c>
      <c r="D1036">
        <v>2</v>
      </c>
      <c r="E1036" t="s">
        <v>79</v>
      </c>
    </row>
    <row r="1037" spans="1:10" x14ac:dyDescent="0.35">
      <c r="A1037" t="s">
        <v>617</v>
      </c>
      <c r="B1037">
        <v>1981</v>
      </c>
      <c r="C1037">
        <v>40</v>
      </c>
      <c r="D1037">
        <v>2</v>
      </c>
      <c r="E1037" t="s">
        <v>99</v>
      </c>
    </row>
    <row r="1038" spans="1:10" x14ac:dyDescent="0.35">
      <c r="A1038" t="s">
        <v>78</v>
      </c>
      <c r="B1038">
        <v>1981</v>
      </c>
      <c r="C1038">
        <v>40</v>
      </c>
      <c r="D1038">
        <v>2</v>
      </c>
      <c r="E1038" t="s">
        <v>99</v>
      </c>
    </row>
    <row r="1039" spans="1:10" x14ac:dyDescent="0.35">
      <c r="A1039" t="s">
        <v>618</v>
      </c>
      <c r="B1039">
        <v>1978</v>
      </c>
      <c r="C1039">
        <v>30</v>
      </c>
      <c r="D1039">
        <v>2</v>
      </c>
      <c r="E1039" t="s">
        <v>99</v>
      </c>
    </row>
    <row r="1040" spans="1:10" x14ac:dyDescent="0.35">
      <c r="A1040" s="11" t="s">
        <v>77</v>
      </c>
      <c r="D1040">
        <v>0</v>
      </c>
      <c r="E1040" t="s">
        <v>75</v>
      </c>
    </row>
    <row r="1041" spans="1:5" x14ac:dyDescent="0.35">
      <c r="A1041" s="11" t="s">
        <v>76</v>
      </c>
      <c r="D1041">
        <v>0</v>
      </c>
      <c r="E1041" t="s">
        <v>75</v>
      </c>
    </row>
    <row r="1042" spans="1:5" x14ac:dyDescent="0.35">
      <c r="A1042" s="11" t="s">
        <v>759</v>
      </c>
      <c r="D1042">
        <v>0</v>
      </c>
      <c r="E1042" t="s">
        <v>760</v>
      </c>
    </row>
    <row r="1043" spans="1:5" x14ac:dyDescent="0.35">
      <c r="A1043" s="11" t="s">
        <v>77</v>
      </c>
      <c r="D1043">
        <v>0</v>
      </c>
      <c r="E1043" t="s">
        <v>75</v>
      </c>
    </row>
    <row r="1044" spans="1:5" x14ac:dyDescent="0.35">
      <c r="A1044" s="11" t="s">
        <v>76</v>
      </c>
      <c r="D1044">
        <v>0</v>
      </c>
      <c r="E1044" t="s">
        <v>75</v>
      </c>
    </row>
    <row r="1045" spans="1:5" x14ac:dyDescent="0.35">
      <c r="A1045" s="11" t="s">
        <v>759</v>
      </c>
      <c r="D1045">
        <v>0</v>
      </c>
      <c r="E1045" t="s">
        <v>760</v>
      </c>
    </row>
    <row r="1046" spans="1:5" x14ac:dyDescent="0.35">
      <c r="A1046" s="11" t="s">
        <v>809</v>
      </c>
      <c r="D1046">
        <v>0</v>
      </c>
      <c r="E1046" t="s">
        <v>810</v>
      </c>
    </row>
    <row r="1047" spans="1:5" x14ac:dyDescent="0.35">
      <c r="A1047" s="11" t="s">
        <v>815</v>
      </c>
      <c r="D1047">
        <v>0</v>
      </c>
      <c r="E1047" t="s">
        <v>810</v>
      </c>
    </row>
    <row r="1048" spans="1:5" x14ac:dyDescent="0.35">
      <c r="A1048" t="s">
        <v>878</v>
      </c>
      <c r="D1048">
        <v>30</v>
      </c>
    </row>
    <row r="1049" spans="1:5" x14ac:dyDescent="0.35">
      <c r="A1049" t="s">
        <v>1073</v>
      </c>
      <c r="D1049">
        <v>10</v>
      </c>
    </row>
    <row r="1050" spans="1:5" x14ac:dyDescent="0.35">
      <c r="A1050" t="s">
        <v>1074</v>
      </c>
      <c r="D1050">
        <v>10</v>
      </c>
    </row>
  </sheetData>
  <sortState xmlns:xlrd2="http://schemas.microsoft.com/office/spreadsheetml/2017/richdata2" ref="A1:K1050">
    <sortCondition descending="1" ref="B1032:B1050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9"/>
  <sheetViews>
    <sheetView workbookViewId="0"/>
  </sheetViews>
  <sheetFormatPr defaultColWidth="8.90625" defaultRowHeight="14.5" x14ac:dyDescent="0.35"/>
  <cols>
    <col min="1" max="1" width="16.36328125" customWidth="1"/>
    <col min="2" max="2" width="12.36328125" customWidth="1"/>
    <col min="6" max="6" width="9.08984375" customWidth="1"/>
    <col min="7" max="7" width="10.08984375" bestFit="1" customWidth="1"/>
    <col min="11" max="11" width="5.90625" customWidth="1"/>
  </cols>
  <sheetData>
    <row r="1" spans="1:12" ht="21" x14ac:dyDescent="0.5">
      <c r="A1" s="7" t="s">
        <v>419</v>
      </c>
    </row>
    <row r="3" spans="1:12" x14ac:dyDescent="0.35">
      <c r="B3" s="2" t="s">
        <v>477</v>
      </c>
      <c r="G3" s="2" t="s">
        <v>74</v>
      </c>
    </row>
    <row r="5" spans="1:12" x14ac:dyDescent="0.35">
      <c r="A5" t="s">
        <v>73</v>
      </c>
      <c r="C5" s="2" t="s">
        <v>0</v>
      </c>
      <c r="D5" t="s">
        <v>1</v>
      </c>
      <c r="E5" t="s">
        <v>2</v>
      </c>
      <c r="H5" s="2" t="s">
        <v>0</v>
      </c>
      <c r="I5" t="s">
        <v>1</v>
      </c>
      <c r="J5" t="s">
        <v>2</v>
      </c>
    </row>
    <row r="6" spans="1:12" x14ac:dyDescent="0.35">
      <c r="A6" t="s">
        <v>72</v>
      </c>
      <c r="B6" s="4">
        <v>35674</v>
      </c>
      <c r="C6">
        <v>8</v>
      </c>
      <c r="D6">
        <v>4</v>
      </c>
      <c r="E6">
        <v>40</v>
      </c>
      <c r="G6" s="4">
        <v>37535</v>
      </c>
      <c r="H6">
        <v>8</v>
      </c>
      <c r="I6">
        <v>4</v>
      </c>
      <c r="J6">
        <v>40</v>
      </c>
      <c r="L6" t="s">
        <v>71</v>
      </c>
    </row>
    <row r="7" spans="1:12" x14ac:dyDescent="0.35">
      <c r="A7" t="s">
        <v>70</v>
      </c>
      <c r="B7" s="4">
        <v>35867</v>
      </c>
      <c r="C7">
        <v>5.4</v>
      </c>
      <c r="D7">
        <v>2.7</v>
      </c>
      <c r="E7">
        <v>27</v>
      </c>
      <c r="G7" s="4">
        <v>37710</v>
      </c>
      <c r="H7">
        <v>5.4</v>
      </c>
      <c r="I7">
        <v>2.7</v>
      </c>
      <c r="J7">
        <v>27</v>
      </c>
      <c r="L7" t="s">
        <v>69</v>
      </c>
    </row>
    <row r="8" spans="1:12" x14ac:dyDescent="0.35">
      <c r="A8" t="s">
        <v>68</v>
      </c>
      <c r="B8" s="4">
        <v>36072</v>
      </c>
      <c r="C8">
        <v>7.2</v>
      </c>
      <c r="D8">
        <v>3.6</v>
      </c>
      <c r="E8">
        <v>36</v>
      </c>
      <c r="G8" s="4">
        <v>37878</v>
      </c>
      <c r="H8">
        <v>7.2</v>
      </c>
      <c r="I8">
        <v>3.6</v>
      </c>
      <c r="J8">
        <v>36</v>
      </c>
      <c r="L8" t="s">
        <v>67</v>
      </c>
    </row>
    <row r="9" spans="1:12" x14ac:dyDescent="0.35">
      <c r="A9" t="s">
        <v>66</v>
      </c>
      <c r="B9" s="4">
        <v>36275</v>
      </c>
      <c r="C9">
        <v>6.4</v>
      </c>
      <c r="D9">
        <v>3.2</v>
      </c>
      <c r="E9">
        <v>32</v>
      </c>
      <c r="G9" s="4">
        <v>38032</v>
      </c>
      <c r="H9">
        <v>6.4</v>
      </c>
      <c r="I9">
        <v>3.2</v>
      </c>
      <c r="J9">
        <v>32</v>
      </c>
      <c r="L9" t="s">
        <v>65</v>
      </c>
    </row>
    <row r="10" spans="1:12" x14ac:dyDescent="0.35">
      <c r="A10" t="s">
        <v>47</v>
      </c>
      <c r="B10" s="4"/>
      <c r="G10" s="4">
        <v>38116</v>
      </c>
      <c r="H10">
        <v>4.8</v>
      </c>
      <c r="I10">
        <v>2.4</v>
      </c>
      <c r="J10">
        <v>24</v>
      </c>
      <c r="L10" t="s">
        <v>64</v>
      </c>
    </row>
    <row r="11" spans="1:12" x14ac:dyDescent="0.35">
      <c r="A11" t="s">
        <v>63</v>
      </c>
      <c r="B11" s="4">
        <v>36184</v>
      </c>
      <c r="C11">
        <v>4.8</v>
      </c>
      <c r="D11">
        <v>2.4</v>
      </c>
      <c r="E11">
        <v>24</v>
      </c>
      <c r="G11" s="4">
        <v>38284</v>
      </c>
      <c r="H11">
        <v>4.8</v>
      </c>
      <c r="I11">
        <v>2.4</v>
      </c>
      <c r="J11">
        <v>24</v>
      </c>
      <c r="L11" t="s">
        <v>62</v>
      </c>
    </row>
    <row r="12" spans="1:12" x14ac:dyDescent="0.35">
      <c r="A12" t="s">
        <v>49</v>
      </c>
      <c r="B12" s="4">
        <v>35869</v>
      </c>
      <c r="C12">
        <v>3.2</v>
      </c>
      <c r="D12">
        <v>1.6</v>
      </c>
      <c r="E12">
        <v>16</v>
      </c>
      <c r="G12" s="4">
        <v>38424</v>
      </c>
      <c r="H12">
        <v>3.2</v>
      </c>
      <c r="I12">
        <v>1.6</v>
      </c>
      <c r="J12">
        <v>16</v>
      </c>
      <c r="L12" t="s">
        <v>61</v>
      </c>
    </row>
    <row r="13" spans="1:12" x14ac:dyDescent="0.35">
      <c r="A13" t="s">
        <v>54</v>
      </c>
      <c r="B13" s="4"/>
      <c r="G13" s="4">
        <v>38856</v>
      </c>
      <c r="H13">
        <v>6.4</v>
      </c>
      <c r="I13">
        <v>3.2</v>
      </c>
      <c r="J13">
        <v>32</v>
      </c>
      <c r="L13" t="s">
        <v>53</v>
      </c>
    </row>
    <row r="15" spans="1:12" x14ac:dyDescent="0.35">
      <c r="A15" s="8" t="s">
        <v>473</v>
      </c>
      <c r="B15" s="4">
        <v>36850</v>
      </c>
      <c r="C15" s="2">
        <f>SUM(C6:C14)</f>
        <v>35</v>
      </c>
      <c r="D15" s="2">
        <f>SUM(D6:D14)</f>
        <v>17.5</v>
      </c>
      <c r="E15" s="2">
        <f>SUM(E6:E14)</f>
        <v>175</v>
      </c>
      <c r="G15" s="4">
        <v>38856</v>
      </c>
      <c r="H15" s="2">
        <f>SUM(H6:H14)</f>
        <v>46.2</v>
      </c>
      <c r="I15" s="2">
        <f>SUM(I6:I14)</f>
        <v>23.1</v>
      </c>
      <c r="J15" s="2">
        <f>SUM(J6:J14)</f>
        <v>231</v>
      </c>
    </row>
    <row r="16" spans="1:12" x14ac:dyDescent="0.35">
      <c r="A16" s="8" t="s">
        <v>474</v>
      </c>
    </row>
    <row r="17" spans="1:12" x14ac:dyDescent="0.35">
      <c r="B17" s="4"/>
      <c r="G17" s="4"/>
    </row>
    <row r="18" spans="1:12" x14ac:dyDescent="0.35">
      <c r="A18" t="s">
        <v>47</v>
      </c>
      <c r="B18" s="4">
        <v>37165</v>
      </c>
      <c r="C18">
        <v>4.8</v>
      </c>
      <c r="D18">
        <v>2.4</v>
      </c>
      <c r="E18">
        <v>24</v>
      </c>
      <c r="G18" s="4"/>
      <c r="L18" t="s">
        <v>64</v>
      </c>
    </row>
    <row r="19" spans="1:12" x14ac:dyDescent="0.35">
      <c r="A19" t="s">
        <v>56</v>
      </c>
      <c r="B19" s="4">
        <v>37550</v>
      </c>
      <c r="C19">
        <v>4</v>
      </c>
      <c r="D19">
        <v>2</v>
      </c>
      <c r="E19">
        <v>20</v>
      </c>
      <c r="L19" t="s">
        <v>55</v>
      </c>
    </row>
    <row r="20" spans="1:12" x14ac:dyDescent="0.35">
      <c r="A20" t="s">
        <v>60</v>
      </c>
      <c r="B20" s="4">
        <v>38292</v>
      </c>
      <c r="C20">
        <v>4</v>
      </c>
      <c r="D20">
        <v>2</v>
      </c>
      <c r="E20">
        <v>20</v>
      </c>
      <c r="L20" t="s">
        <v>59</v>
      </c>
    </row>
    <row r="21" spans="1:12" x14ac:dyDescent="0.35">
      <c r="A21" t="s">
        <v>58</v>
      </c>
      <c r="B21" s="4">
        <v>38290</v>
      </c>
      <c r="C21">
        <v>4</v>
      </c>
      <c r="D21">
        <v>2</v>
      </c>
      <c r="E21">
        <v>20</v>
      </c>
      <c r="L21" t="s">
        <v>57</v>
      </c>
    </row>
    <row r="22" spans="1:12" x14ac:dyDescent="0.35">
      <c r="B22" s="4"/>
    </row>
    <row r="23" spans="1:12" x14ac:dyDescent="0.35">
      <c r="C23">
        <f>SUM(C15:C21)</f>
        <v>51.8</v>
      </c>
      <c r="D23">
        <f>SUM(D15:D21)</f>
        <v>25.9</v>
      </c>
      <c r="E23">
        <f>SUM(E15:E21)</f>
        <v>259</v>
      </c>
    </row>
    <row r="25" spans="1:12" x14ac:dyDescent="0.35">
      <c r="A25" s="2" t="s">
        <v>52</v>
      </c>
    </row>
    <row r="26" spans="1:12" x14ac:dyDescent="0.35">
      <c r="A26" t="s">
        <v>476</v>
      </c>
      <c r="C26">
        <v>6</v>
      </c>
      <c r="D26">
        <v>3</v>
      </c>
      <c r="H26">
        <v>6</v>
      </c>
      <c r="I26">
        <v>3</v>
      </c>
    </row>
    <row r="27" spans="1:12" x14ac:dyDescent="0.35">
      <c r="A27" t="s">
        <v>51</v>
      </c>
      <c r="C27">
        <v>4</v>
      </c>
      <c r="D27">
        <v>2</v>
      </c>
      <c r="H27">
        <v>4</v>
      </c>
      <c r="I27">
        <v>2</v>
      </c>
    </row>
    <row r="28" spans="1:12" x14ac:dyDescent="0.35">
      <c r="A28" t="s">
        <v>50</v>
      </c>
      <c r="C28">
        <v>4</v>
      </c>
      <c r="D28">
        <v>2</v>
      </c>
      <c r="H28">
        <v>4</v>
      </c>
      <c r="I28">
        <v>2</v>
      </c>
    </row>
    <row r="29" spans="1:12" x14ac:dyDescent="0.35">
      <c r="A29" t="s">
        <v>49</v>
      </c>
      <c r="C29">
        <v>2</v>
      </c>
      <c r="D29">
        <v>1</v>
      </c>
      <c r="H29">
        <v>2</v>
      </c>
      <c r="I29">
        <v>1</v>
      </c>
    </row>
    <row r="30" spans="1:12" x14ac:dyDescent="0.35">
      <c r="A30" t="s">
        <v>48</v>
      </c>
      <c r="C30">
        <v>4</v>
      </c>
      <c r="D30">
        <v>2</v>
      </c>
      <c r="H30">
        <v>4</v>
      </c>
      <c r="I30">
        <v>2</v>
      </c>
    </row>
    <row r="31" spans="1:12" x14ac:dyDescent="0.35">
      <c r="A31" t="s">
        <v>47</v>
      </c>
      <c r="C31">
        <v>4</v>
      </c>
      <c r="D31">
        <v>2</v>
      </c>
      <c r="H31">
        <v>4</v>
      </c>
      <c r="I31">
        <v>2</v>
      </c>
    </row>
    <row r="32" spans="1:12" x14ac:dyDescent="0.35">
      <c r="A32" t="s">
        <v>46</v>
      </c>
      <c r="C32">
        <v>4</v>
      </c>
      <c r="D32">
        <v>2</v>
      </c>
      <c r="H32">
        <v>4</v>
      </c>
      <c r="I32">
        <v>2</v>
      </c>
    </row>
    <row r="33" spans="1:9" x14ac:dyDescent="0.35">
      <c r="A33" t="s">
        <v>475</v>
      </c>
      <c r="C33">
        <v>6</v>
      </c>
      <c r="D33">
        <v>3</v>
      </c>
    </row>
    <row r="35" spans="1:9" x14ac:dyDescent="0.35">
      <c r="C35">
        <f>SUM(C26:C33)</f>
        <v>34</v>
      </c>
      <c r="D35">
        <f>SUM(D26:D33)</f>
        <v>17</v>
      </c>
      <c r="H35">
        <f>SUM(H26:H33)</f>
        <v>28</v>
      </c>
      <c r="I35">
        <f>SUM(I26:I33)</f>
        <v>14</v>
      </c>
    </row>
    <row r="37" spans="1:9" x14ac:dyDescent="0.35">
      <c r="A37" t="s">
        <v>45</v>
      </c>
      <c r="C37" s="2">
        <f>SUM(C15+C35)</f>
        <v>69</v>
      </c>
      <c r="D37" s="2">
        <f>SUM(D15+D35)</f>
        <v>34.5</v>
      </c>
      <c r="H37" s="2">
        <f>SUM(H15+H35)</f>
        <v>74.2</v>
      </c>
      <c r="I37" s="2">
        <f>SUM(I15+I35)</f>
        <v>37.1</v>
      </c>
    </row>
    <row r="39" spans="1:9" x14ac:dyDescent="0.35">
      <c r="A39" t="s">
        <v>478</v>
      </c>
      <c r="C39">
        <f>SUM(C17+C37+C23)</f>
        <v>120.8</v>
      </c>
      <c r="D39">
        <f>SUM(D17+D37+D23)</f>
        <v>60.4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7"/>
  <sheetViews>
    <sheetView workbookViewId="0"/>
  </sheetViews>
  <sheetFormatPr defaultRowHeight="14.5" x14ac:dyDescent="0.35"/>
  <cols>
    <col min="1" max="1" width="44.08984375" bestFit="1" customWidth="1"/>
    <col min="2" max="2" width="5.08984375" customWidth="1"/>
    <col min="3" max="5" width="8.90625" style="1"/>
    <col min="6" max="6" width="8.90625" style="3"/>
  </cols>
  <sheetData>
    <row r="1" spans="1:6" ht="21" x14ac:dyDescent="0.5">
      <c r="A1" s="7" t="s">
        <v>25</v>
      </c>
    </row>
    <row r="3" spans="1:6" x14ac:dyDescent="0.35">
      <c r="A3" t="s">
        <v>26</v>
      </c>
      <c r="C3" s="6" t="s">
        <v>0</v>
      </c>
      <c r="D3" s="6" t="s">
        <v>1</v>
      </c>
      <c r="E3" s="6" t="s">
        <v>2</v>
      </c>
    </row>
    <row r="5" spans="1:6" x14ac:dyDescent="0.35">
      <c r="A5" t="s">
        <v>28</v>
      </c>
      <c r="C5" s="1">
        <v>2</v>
      </c>
      <c r="D5" s="1" t="s">
        <v>3</v>
      </c>
      <c r="E5" s="1">
        <v>15</v>
      </c>
      <c r="F5" s="3" t="s">
        <v>27</v>
      </c>
    </row>
    <row r="6" spans="1:6" x14ac:dyDescent="0.35">
      <c r="A6" t="s">
        <v>29</v>
      </c>
      <c r="C6" s="1">
        <v>2</v>
      </c>
      <c r="D6" s="1" t="s">
        <v>3</v>
      </c>
      <c r="E6" s="1">
        <v>15</v>
      </c>
      <c r="F6" s="3" t="s">
        <v>30</v>
      </c>
    </row>
    <row r="7" spans="1:6" x14ac:dyDescent="0.35">
      <c r="A7" t="s">
        <v>31</v>
      </c>
      <c r="C7" s="1">
        <v>2</v>
      </c>
      <c r="D7" s="1" t="s">
        <v>3</v>
      </c>
      <c r="E7" s="1">
        <v>15</v>
      </c>
      <c r="F7" s="3" t="s">
        <v>32</v>
      </c>
    </row>
    <row r="8" spans="1:6" x14ac:dyDescent="0.35">
      <c r="A8" t="s">
        <v>33</v>
      </c>
      <c r="C8" s="1">
        <v>2</v>
      </c>
      <c r="D8" s="1" t="s">
        <v>3</v>
      </c>
      <c r="E8" s="1">
        <v>27</v>
      </c>
      <c r="F8" s="3" t="s">
        <v>34</v>
      </c>
    </row>
    <row r="9" spans="1:6" x14ac:dyDescent="0.35">
      <c r="A9" t="s">
        <v>35</v>
      </c>
      <c r="C9" s="1">
        <v>2</v>
      </c>
      <c r="D9" s="1" t="s">
        <v>3</v>
      </c>
      <c r="E9" s="1">
        <v>27</v>
      </c>
      <c r="F9" s="3" t="s">
        <v>36</v>
      </c>
    </row>
    <row r="10" spans="1:6" x14ac:dyDescent="0.35">
      <c r="A10" t="s">
        <v>37</v>
      </c>
      <c r="C10" s="1">
        <v>2</v>
      </c>
      <c r="D10" s="1" t="s">
        <v>3</v>
      </c>
      <c r="E10" s="1">
        <v>15</v>
      </c>
      <c r="F10" s="3" t="s">
        <v>38</v>
      </c>
    </row>
    <row r="11" spans="1:6" x14ac:dyDescent="0.35">
      <c r="A11" t="s">
        <v>39</v>
      </c>
      <c r="C11" s="1">
        <v>2</v>
      </c>
      <c r="D11" s="1" t="s">
        <v>3</v>
      </c>
      <c r="E11" s="1">
        <v>24</v>
      </c>
      <c r="F11" s="3" t="s">
        <v>40</v>
      </c>
    </row>
    <row r="12" spans="1:6" x14ac:dyDescent="0.35">
      <c r="A12" t="s">
        <v>41</v>
      </c>
      <c r="C12" s="1">
        <v>2</v>
      </c>
      <c r="D12" s="1" t="s">
        <v>3</v>
      </c>
      <c r="E12" s="1">
        <v>24</v>
      </c>
      <c r="F12" s="3" t="s">
        <v>42</v>
      </c>
    </row>
    <row r="14" spans="1:6" x14ac:dyDescent="0.35">
      <c r="C14" s="6">
        <f>SUM(C5:C13)</f>
        <v>16</v>
      </c>
      <c r="D14" s="1">
        <f>SUM(D5:D13)</f>
        <v>0</v>
      </c>
      <c r="E14" s="1">
        <f>SUM(E5:E13)</f>
        <v>162</v>
      </c>
    </row>
    <row r="16" spans="1:6" x14ac:dyDescent="0.35">
      <c r="A16" t="s">
        <v>43</v>
      </c>
    </row>
    <row r="17" spans="1:1" x14ac:dyDescent="0.35">
      <c r="A17" t="s">
        <v>44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6"/>
  <sheetViews>
    <sheetView workbookViewId="0"/>
  </sheetViews>
  <sheetFormatPr defaultRowHeight="14.5" x14ac:dyDescent="0.35"/>
  <cols>
    <col min="1" max="1" width="39.6328125" bestFit="1" customWidth="1"/>
    <col min="4" max="4" width="12.36328125" bestFit="1" customWidth="1"/>
  </cols>
  <sheetData>
    <row r="1" spans="1:4" ht="21" x14ac:dyDescent="0.5">
      <c r="A1" s="7" t="s">
        <v>418</v>
      </c>
    </row>
    <row r="2" spans="1:4" x14ac:dyDescent="0.35">
      <c r="D2" s="2" t="s">
        <v>6</v>
      </c>
    </row>
    <row r="3" spans="1:4" x14ac:dyDescent="0.35">
      <c r="A3" t="s">
        <v>8</v>
      </c>
      <c r="D3">
        <v>90</v>
      </c>
    </row>
    <row r="4" spans="1:4" x14ac:dyDescent="0.35">
      <c r="A4" t="s">
        <v>7</v>
      </c>
      <c r="D4">
        <v>120</v>
      </c>
    </row>
    <row r="5" spans="1:4" x14ac:dyDescent="0.35">
      <c r="A5" t="s">
        <v>4</v>
      </c>
      <c r="D5">
        <v>122</v>
      </c>
    </row>
    <row r="6" spans="1:4" x14ac:dyDescent="0.35">
      <c r="A6" t="s">
        <v>5</v>
      </c>
      <c r="D6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3"/>
  <sheetViews>
    <sheetView workbookViewId="0">
      <selection activeCell="A26" sqref="A26"/>
    </sheetView>
  </sheetViews>
  <sheetFormatPr defaultRowHeight="14.5" x14ac:dyDescent="0.35"/>
  <cols>
    <col min="1" max="1" width="66.81640625" bestFit="1" customWidth="1"/>
    <col min="2" max="2" width="5" bestFit="1" customWidth="1"/>
    <col min="3" max="3" width="4" bestFit="1" customWidth="1"/>
    <col min="4" max="4" width="12.36328125" bestFit="1" customWidth="1"/>
    <col min="5" max="5" width="109.1796875" customWidth="1"/>
  </cols>
  <sheetData>
    <row r="1" spans="1:5" ht="21" x14ac:dyDescent="0.5">
      <c r="A1" s="7" t="s">
        <v>416</v>
      </c>
      <c r="D1" s="2"/>
    </row>
    <row r="2" spans="1:5" x14ac:dyDescent="0.35">
      <c r="B2" s="2" t="s">
        <v>413</v>
      </c>
      <c r="C2" s="2" t="s">
        <v>12</v>
      </c>
      <c r="D2" s="2" t="s">
        <v>6</v>
      </c>
      <c r="E2" s="2" t="s">
        <v>415</v>
      </c>
    </row>
    <row r="3" spans="1:5" x14ac:dyDescent="0.35">
      <c r="A3" t="s">
        <v>10</v>
      </c>
      <c r="B3">
        <v>2015</v>
      </c>
      <c r="C3">
        <v>119</v>
      </c>
      <c r="D3">
        <v>10</v>
      </c>
      <c r="E3" t="s">
        <v>11</v>
      </c>
    </row>
    <row r="4" spans="1:5" x14ac:dyDescent="0.35">
      <c r="A4" t="s">
        <v>9</v>
      </c>
      <c r="D4">
        <v>15</v>
      </c>
    </row>
    <row r="5" spans="1:5" x14ac:dyDescent="0.35">
      <c r="A5" t="s">
        <v>376</v>
      </c>
      <c r="B5">
        <v>2014</v>
      </c>
      <c r="D5">
        <v>8</v>
      </c>
      <c r="E5" t="s">
        <v>465</v>
      </c>
    </row>
    <row r="6" spans="1:5" x14ac:dyDescent="0.35">
      <c r="A6" t="s">
        <v>374</v>
      </c>
      <c r="B6">
        <v>2013</v>
      </c>
      <c r="D6">
        <v>6</v>
      </c>
      <c r="E6" t="s">
        <v>15</v>
      </c>
    </row>
    <row r="7" spans="1:5" x14ac:dyDescent="0.35">
      <c r="A7" t="s">
        <v>375</v>
      </c>
      <c r="B7">
        <v>2013</v>
      </c>
      <c r="D7">
        <v>1</v>
      </c>
      <c r="E7" t="s">
        <v>466</v>
      </c>
    </row>
    <row r="8" spans="1:5" x14ac:dyDescent="0.35">
      <c r="A8" t="s">
        <v>382</v>
      </c>
      <c r="B8">
        <v>2011</v>
      </c>
      <c r="D8">
        <v>6</v>
      </c>
      <c r="E8" t="s">
        <v>15</v>
      </c>
    </row>
    <row r="9" spans="1:5" x14ac:dyDescent="0.35">
      <c r="A9" t="s">
        <v>381</v>
      </c>
      <c r="B9">
        <v>2011</v>
      </c>
      <c r="D9">
        <v>6</v>
      </c>
      <c r="E9" t="s">
        <v>15</v>
      </c>
    </row>
    <row r="10" spans="1:5" x14ac:dyDescent="0.35">
      <c r="A10" t="s">
        <v>385</v>
      </c>
      <c r="B10">
        <v>2008</v>
      </c>
      <c r="D10">
        <v>10</v>
      </c>
      <c r="E10" t="s">
        <v>467</v>
      </c>
    </row>
    <row r="11" spans="1:5" x14ac:dyDescent="0.35">
      <c r="A11" t="s">
        <v>386</v>
      </c>
      <c r="B11">
        <v>2008</v>
      </c>
      <c r="D11">
        <v>10</v>
      </c>
      <c r="E11" t="s">
        <v>467</v>
      </c>
    </row>
    <row r="12" spans="1:5" x14ac:dyDescent="0.35">
      <c r="A12" t="s">
        <v>387</v>
      </c>
      <c r="B12">
        <v>2007</v>
      </c>
      <c r="D12">
        <v>10</v>
      </c>
      <c r="E12" t="s">
        <v>467</v>
      </c>
    </row>
    <row r="13" spans="1:5" x14ac:dyDescent="0.35">
      <c r="A13" t="s">
        <v>14</v>
      </c>
      <c r="B13">
        <v>2001</v>
      </c>
      <c r="D13">
        <v>6</v>
      </c>
      <c r="E13" t="s">
        <v>15</v>
      </c>
    </row>
    <row r="14" spans="1:5" x14ac:dyDescent="0.35">
      <c r="A14" t="s">
        <v>176</v>
      </c>
      <c r="B14">
        <v>2001</v>
      </c>
      <c r="D14">
        <v>6</v>
      </c>
      <c r="E14" t="s">
        <v>15</v>
      </c>
    </row>
    <row r="15" spans="1:5" x14ac:dyDescent="0.35">
      <c r="A15" t="s">
        <v>193</v>
      </c>
      <c r="B15">
        <v>2002</v>
      </c>
      <c r="C15">
        <v>20</v>
      </c>
      <c r="D15">
        <v>4</v>
      </c>
      <c r="E15" t="s">
        <v>383</v>
      </c>
    </row>
    <row r="16" spans="1:5" x14ac:dyDescent="0.35">
      <c r="A16" t="s">
        <v>187</v>
      </c>
      <c r="B16">
        <v>2001</v>
      </c>
      <c r="C16">
        <v>24</v>
      </c>
      <c r="D16">
        <v>4.8</v>
      </c>
      <c r="E16" t="s">
        <v>384</v>
      </c>
    </row>
    <row r="17" spans="1:5" x14ac:dyDescent="0.35">
      <c r="A17" t="s">
        <v>257</v>
      </c>
      <c r="B17">
        <v>2009</v>
      </c>
      <c r="D17">
        <v>15</v>
      </c>
      <c r="E17" t="s">
        <v>250</v>
      </c>
    </row>
    <row r="18" spans="1:5" x14ac:dyDescent="0.35">
      <c r="A18" t="s">
        <v>251</v>
      </c>
      <c r="B18">
        <v>2008</v>
      </c>
      <c r="D18">
        <v>15</v>
      </c>
      <c r="E18" t="s">
        <v>250</v>
      </c>
    </row>
    <row r="19" spans="1:5" x14ac:dyDescent="0.35">
      <c r="A19" t="s">
        <v>211</v>
      </c>
      <c r="B19">
        <v>2004</v>
      </c>
      <c r="D19">
        <v>10</v>
      </c>
      <c r="E19" t="s">
        <v>389</v>
      </c>
    </row>
    <row r="20" spans="1:5" x14ac:dyDescent="0.35">
      <c r="A20" t="s">
        <v>210</v>
      </c>
      <c r="B20">
        <v>2004</v>
      </c>
      <c r="D20">
        <v>5.4</v>
      </c>
      <c r="E20" t="s">
        <v>391</v>
      </c>
    </row>
    <row r="21" spans="1:5" x14ac:dyDescent="0.35">
      <c r="A21" t="s">
        <v>209</v>
      </c>
      <c r="B21">
        <v>2004</v>
      </c>
      <c r="D21">
        <v>23</v>
      </c>
      <c r="E21" t="s">
        <v>390</v>
      </c>
    </row>
    <row r="22" spans="1:5" x14ac:dyDescent="0.35">
      <c r="A22" t="s">
        <v>468</v>
      </c>
      <c r="B22">
        <v>1993</v>
      </c>
      <c r="D22">
        <v>7.5</v>
      </c>
      <c r="E22" t="s">
        <v>124</v>
      </c>
    </row>
    <row r="23" spans="1:5" x14ac:dyDescent="0.35">
      <c r="A23" t="s">
        <v>102</v>
      </c>
      <c r="B23">
        <v>1988</v>
      </c>
      <c r="D23">
        <v>7.5</v>
      </c>
      <c r="E23" t="s">
        <v>472</v>
      </c>
    </row>
    <row r="26" spans="1:5" ht="21" x14ac:dyDescent="0.5">
      <c r="A26" s="7" t="s">
        <v>417</v>
      </c>
    </row>
    <row r="27" spans="1:5" x14ac:dyDescent="0.35">
      <c r="A27" t="s">
        <v>302</v>
      </c>
      <c r="B27">
        <v>2013</v>
      </c>
      <c r="C27">
        <v>123</v>
      </c>
      <c r="D27">
        <v>20.5</v>
      </c>
      <c r="E27" t="s">
        <v>394</v>
      </c>
    </row>
    <row r="28" spans="1:5" x14ac:dyDescent="0.35">
      <c r="A28" t="s">
        <v>298</v>
      </c>
      <c r="B28">
        <v>2012</v>
      </c>
      <c r="C28">
        <v>20</v>
      </c>
      <c r="D28">
        <v>3.33</v>
      </c>
      <c r="E28" t="s">
        <v>297</v>
      </c>
    </row>
    <row r="29" spans="1:5" x14ac:dyDescent="0.35">
      <c r="A29" t="s">
        <v>427</v>
      </c>
      <c r="B29">
        <v>2007</v>
      </c>
      <c r="C29">
        <v>50</v>
      </c>
      <c r="D29">
        <v>8.33</v>
      </c>
      <c r="E29" t="s">
        <v>242</v>
      </c>
    </row>
    <row r="30" spans="1:5" x14ac:dyDescent="0.35">
      <c r="A30" t="s">
        <v>228</v>
      </c>
      <c r="B30">
        <v>2005</v>
      </c>
      <c r="C30">
        <v>70</v>
      </c>
      <c r="D30">
        <v>11.67</v>
      </c>
      <c r="E30" t="s">
        <v>227</v>
      </c>
    </row>
    <row r="31" spans="1:5" x14ac:dyDescent="0.35">
      <c r="A31" t="s">
        <v>221</v>
      </c>
      <c r="B31">
        <v>2005</v>
      </c>
      <c r="C31">
        <v>96</v>
      </c>
      <c r="D31">
        <v>16</v>
      </c>
      <c r="E31" t="s">
        <v>220</v>
      </c>
    </row>
    <row r="32" spans="1:5" x14ac:dyDescent="0.35">
      <c r="A32" t="s">
        <v>213</v>
      </c>
      <c r="B32">
        <v>2004</v>
      </c>
      <c r="C32">
        <v>21</v>
      </c>
      <c r="D32">
        <v>3.5</v>
      </c>
      <c r="E32" t="s">
        <v>212</v>
      </c>
    </row>
    <row r="33" spans="1:5" x14ac:dyDescent="0.35">
      <c r="A33" t="s">
        <v>23</v>
      </c>
      <c r="B33">
        <v>2003</v>
      </c>
      <c r="C33">
        <v>250</v>
      </c>
      <c r="D33">
        <v>41.67</v>
      </c>
      <c r="E33" t="s">
        <v>24</v>
      </c>
    </row>
    <row r="34" spans="1:5" x14ac:dyDescent="0.35">
      <c r="A34" t="s">
        <v>464</v>
      </c>
      <c r="B34">
        <v>2001</v>
      </c>
      <c r="C34">
        <v>80</v>
      </c>
      <c r="D34">
        <v>13.33</v>
      </c>
      <c r="E34" t="s">
        <v>22</v>
      </c>
    </row>
    <row r="35" spans="1:5" x14ac:dyDescent="0.35">
      <c r="A35" t="s">
        <v>140</v>
      </c>
      <c r="B35">
        <v>1996</v>
      </c>
      <c r="C35">
        <v>20</v>
      </c>
      <c r="D35">
        <v>3.33</v>
      </c>
      <c r="E35" t="s">
        <v>139</v>
      </c>
    </row>
    <row r="36" spans="1:5" x14ac:dyDescent="0.35">
      <c r="A36" t="s">
        <v>20</v>
      </c>
      <c r="B36">
        <v>1995</v>
      </c>
      <c r="C36">
        <v>21</v>
      </c>
      <c r="D36">
        <v>3</v>
      </c>
      <c r="E36" t="s">
        <v>21</v>
      </c>
    </row>
    <row r="37" spans="1:5" x14ac:dyDescent="0.35">
      <c r="A37" t="s">
        <v>446</v>
      </c>
      <c r="B37">
        <v>1995</v>
      </c>
      <c r="C37">
        <v>40</v>
      </c>
      <c r="D37">
        <v>6.67</v>
      </c>
      <c r="E37" t="s">
        <v>471</v>
      </c>
    </row>
    <row r="38" spans="1:5" x14ac:dyDescent="0.35">
      <c r="A38" t="s">
        <v>448</v>
      </c>
      <c r="B38">
        <v>1994</v>
      </c>
      <c r="C38">
        <v>40</v>
      </c>
      <c r="D38">
        <v>6.67</v>
      </c>
      <c r="E38" t="s">
        <v>19</v>
      </c>
    </row>
    <row r="39" spans="1:5" x14ac:dyDescent="0.35">
      <c r="A39" t="s">
        <v>346</v>
      </c>
      <c r="B39">
        <v>1991</v>
      </c>
      <c r="C39">
        <v>175</v>
      </c>
      <c r="D39">
        <v>29.17</v>
      </c>
      <c r="E39" t="s">
        <v>455</v>
      </c>
    </row>
    <row r="40" spans="1:5" x14ac:dyDescent="0.35">
      <c r="A40" t="s">
        <v>453</v>
      </c>
      <c r="B40">
        <v>1991</v>
      </c>
      <c r="C40">
        <v>45</v>
      </c>
      <c r="D40">
        <v>7.5</v>
      </c>
      <c r="E40" t="s">
        <v>18</v>
      </c>
    </row>
    <row r="41" spans="1:5" x14ac:dyDescent="0.35">
      <c r="A41" t="s">
        <v>16</v>
      </c>
      <c r="B41">
        <v>1984</v>
      </c>
      <c r="C41">
        <v>32</v>
      </c>
      <c r="D41">
        <v>5.33</v>
      </c>
      <c r="E41" t="s">
        <v>17</v>
      </c>
    </row>
    <row r="42" spans="1:5" x14ac:dyDescent="0.35">
      <c r="A42" t="s">
        <v>457</v>
      </c>
      <c r="B42">
        <v>1983</v>
      </c>
      <c r="C42">
        <v>140</v>
      </c>
      <c r="D42">
        <v>23.33</v>
      </c>
      <c r="E42" t="s">
        <v>470</v>
      </c>
    </row>
    <row r="43" spans="1:5" x14ac:dyDescent="0.35">
      <c r="A43" t="s">
        <v>363</v>
      </c>
      <c r="B43">
        <v>1980</v>
      </c>
      <c r="C43">
        <v>90</v>
      </c>
      <c r="D43">
        <v>15</v>
      </c>
      <c r="E43" t="s">
        <v>469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 Námskeið</vt:lpstr>
      <vt:lpstr>Paris nám</vt:lpstr>
      <vt:lpstr>Spinal Manipulation</vt:lpstr>
      <vt:lpstr>MSc</vt:lpstr>
      <vt:lpstr>Annað eininganám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Sólveig Steinþórsdóttir</dc:creator>
  <cp:lastModifiedBy>Rúnar Marinó Ragnarsson</cp:lastModifiedBy>
  <cp:lastPrinted>2016-09-12T09:50:21Z</cp:lastPrinted>
  <dcterms:created xsi:type="dcterms:W3CDTF">2016-03-16T17:34:06Z</dcterms:created>
  <dcterms:modified xsi:type="dcterms:W3CDTF">2024-09-17T19:45:47Z</dcterms:modified>
</cp:coreProperties>
</file>